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ЭтаКнига" defaultThemeVersion="124226"/>
  <bookViews>
    <workbookView xWindow="-120" yWindow="-120" windowWidth="19440" windowHeight="15000"/>
  </bookViews>
  <sheets>
    <sheet name="Прайс-лист" sheetId="7" r:id="rId1"/>
  </sheets>
  <definedNames>
    <definedName name="_xlnm.Print_Area" localSheetId="0">'Прайс-лист'!$A$1:$M$390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7" i="7"/>
  <c r="L137"/>
  <c r="K137"/>
  <c r="J137"/>
  <c r="I137"/>
  <c r="H137"/>
  <c r="G137"/>
  <c r="M136"/>
  <c r="L136"/>
  <c r="K136"/>
  <c r="J136"/>
  <c r="I136"/>
  <c r="H136"/>
  <c r="G136"/>
  <c r="M135"/>
  <c r="L135"/>
  <c r="K135"/>
  <c r="J135"/>
  <c r="I135"/>
  <c r="H135"/>
  <c r="G135"/>
  <c r="M134"/>
  <c r="L134"/>
  <c r="K134"/>
  <c r="J134"/>
  <c r="I134"/>
  <c r="H134"/>
  <c r="G134"/>
  <c r="M133"/>
  <c r="L133"/>
  <c r="K133"/>
  <c r="J133"/>
  <c r="I133"/>
  <c r="H133"/>
  <c r="G133"/>
  <c r="M132"/>
  <c r="L132"/>
  <c r="K132"/>
  <c r="J132"/>
  <c r="I132"/>
  <c r="H132"/>
  <c r="G132"/>
  <c r="M131"/>
  <c r="L131"/>
  <c r="K131"/>
  <c r="J131"/>
  <c r="I131"/>
  <c r="H131"/>
  <c r="G131"/>
  <c r="M130"/>
  <c r="L130"/>
  <c r="K130"/>
  <c r="J130"/>
  <c r="I130"/>
  <c r="H130"/>
  <c r="G130"/>
  <c r="M129"/>
  <c r="L129"/>
  <c r="K129"/>
  <c r="J129"/>
  <c r="I129"/>
  <c r="H129"/>
  <c r="G129"/>
  <c r="M128"/>
  <c r="L128"/>
  <c r="K128"/>
  <c r="J128"/>
  <c r="I128"/>
  <c r="H128"/>
  <c r="G128"/>
  <c r="M127"/>
  <c r="L127"/>
  <c r="K127"/>
  <c r="J127"/>
  <c r="I127"/>
  <c r="H127"/>
  <c r="G127"/>
  <c r="M126"/>
  <c r="L126"/>
  <c r="K126"/>
  <c r="J126"/>
  <c r="I126"/>
  <c r="H126"/>
  <c r="G126"/>
  <c r="M125"/>
  <c r="L125"/>
  <c r="K125"/>
  <c r="J125"/>
  <c r="I125"/>
  <c r="H125"/>
  <c r="G125"/>
  <c r="M124"/>
  <c r="L124"/>
  <c r="K124"/>
  <c r="J124"/>
  <c r="I124"/>
  <c r="H124"/>
  <c r="G124"/>
  <c r="M123"/>
  <c r="L123"/>
  <c r="K123"/>
  <c r="J123"/>
  <c r="I123"/>
  <c r="H123"/>
  <c r="G123"/>
  <c r="M122"/>
  <c r="L122"/>
  <c r="K122"/>
  <c r="J122"/>
  <c r="I122"/>
  <c r="H122"/>
  <c r="G122"/>
  <c r="M121"/>
  <c r="L121"/>
  <c r="K121"/>
  <c r="J121"/>
  <c r="I121"/>
  <c r="H121"/>
  <c r="G121"/>
  <c r="M120"/>
  <c r="L120"/>
  <c r="K120"/>
  <c r="J120"/>
  <c r="I120"/>
  <c r="H120"/>
  <c r="G120"/>
  <c r="M18" l="1"/>
  <c r="L18"/>
  <c r="K18"/>
  <c r="J18"/>
  <c r="I18"/>
  <c r="H18"/>
  <c r="G18"/>
  <c r="M94"/>
  <c r="L94"/>
  <c r="K94"/>
  <c r="J94"/>
  <c r="I94"/>
  <c r="H94"/>
  <c r="G94"/>
  <c r="M93"/>
  <c r="L93"/>
  <c r="K93"/>
  <c r="J93"/>
  <c r="I93"/>
  <c r="H93"/>
  <c r="G93"/>
  <c r="M92"/>
  <c r="L92"/>
  <c r="K92"/>
  <c r="J92"/>
  <c r="I92"/>
  <c r="H92"/>
  <c r="G92"/>
  <c r="M91"/>
  <c r="L91"/>
  <c r="K91"/>
  <c r="J91"/>
  <c r="I91"/>
  <c r="H91"/>
  <c r="G91"/>
  <c r="M87"/>
  <c r="L87"/>
  <c r="K87"/>
  <c r="J87"/>
  <c r="I87"/>
  <c r="H87"/>
  <c r="G87"/>
  <c r="M86"/>
  <c r="L86"/>
  <c r="K86"/>
  <c r="J86"/>
  <c r="I86"/>
  <c r="H86"/>
  <c r="G86"/>
  <c r="M85"/>
  <c r="L85"/>
  <c r="K85"/>
  <c r="J85"/>
  <c r="I85"/>
  <c r="H85"/>
  <c r="G85"/>
  <c r="M84"/>
  <c r="L84"/>
  <c r="K84"/>
  <c r="J84"/>
  <c r="I84"/>
  <c r="H84"/>
  <c r="G84"/>
  <c r="M83"/>
  <c r="L83"/>
  <c r="K83"/>
  <c r="J83"/>
  <c r="I83"/>
  <c r="H83"/>
  <c r="G83"/>
  <c r="M79"/>
  <c r="L79"/>
  <c r="K79"/>
  <c r="J79"/>
  <c r="I79"/>
  <c r="H79"/>
  <c r="G79"/>
  <c r="M78"/>
  <c r="L78"/>
  <c r="K78"/>
  <c r="J78"/>
  <c r="I78"/>
  <c r="H78"/>
  <c r="G78"/>
  <c r="M77"/>
  <c r="L77"/>
  <c r="K77"/>
  <c r="J77"/>
  <c r="I77"/>
  <c r="H77"/>
  <c r="G77"/>
  <c r="M76"/>
  <c r="L76"/>
  <c r="K76"/>
  <c r="J76"/>
  <c r="I76"/>
  <c r="H76"/>
  <c r="G76"/>
  <c r="M75"/>
  <c r="L75"/>
  <c r="K75"/>
  <c r="J75"/>
  <c r="I75"/>
  <c r="H75"/>
  <c r="G75"/>
  <c r="M71"/>
  <c r="L71"/>
  <c r="K71"/>
  <c r="J71"/>
  <c r="I71"/>
  <c r="H71"/>
  <c r="G71"/>
  <c r="M70"/>
  <c r="L70"/>
  <c r="K70"/>
  <c r="J70"/>
  <c r="I70"/>
  <c r="H70"/>
  <c r="G70"/>
  <c r="M69"/>
  <c r="L69"/>
  <c r="K69"/>
  <c r="J69"/>
  <c r="I69"/>
  <c r="H69"/>
  <c r="G69"/>
  <c r="M67"/>
  <c r="L67"/>
  <c r="K67"/>
  <c r="J67"/>
  <c r="I67"/>
  <c r="H67"/>
  <c r="G67"/>
  <c r="M63"/>
  <c r="L63"/>
  <c r="K63"/>
  <c r="J63"/>
  <c r="I63"/>
  <c r="H63"/>
  <c r="G63"/>
  <c r="M62"/>
  <c r="L62"/>
  <c r="K62"/>
  <c r="J62"/>
  <c r="I62"/>
  <c r="H62"/>
  <c r="G62"/>
  <c r="M61"/>
  <c r="L61"/>
  <c r="K61"/>
  <c r="J61"/>
  <c r="I61"/>
  <c r="H61"/>
  <c r="G61"/>
  <c r="M60"/>
  <c r="L60"/>
  <c r="K60"/>
  <c r="J60"/>
  <c r="I60"/>
  <c r="H60"/>
  <c r="G60"/>
  <c r="M59"/>
  <c r="L59"/>
  <c r="K59"/>
  <c r="J59"/>
  <c r="I59"/>
  <c r="H59"/>
  <c r="G59"/>
  <c r="M55"/>
  <c r="L55"/>
  <c r="K55"/>
  <c r="J55"/>
  <c r="I55"/>
  <c r="H55"/>
  <c r="G55"/>
  <c r="M46"/>
  <c r="L46"/>
  <c r="K46"/>
  <c r="J46"/>
  <c r="I46"/>
  <c r="H46"/>
  <c r="G46"/>
  <c r="M45"/>
  <c r="L45"/>
  <c r="K45"/>
  <c r="J45"/>
  <c r="I45"/>
  <c r="H45"/>
  <c r="G45"/>
  <c r="M44"/>
  <c r="L44"/>
  <c r="K44"/>
  <c r="J44"/>
  <c r="I44"/>
  <c r="H44"/>
  <c r="G44"/>
  <c r="M43"/>
  <c r="L43"/>
  <c r="K43"/>
  <c r="J43"/>
  <c r="I43"/>
  <c r="H43"/>
  <c r="G43"/>
  <c r="M39"/>
  <c r="L39"/>
  <c r="K39"/>
  <c r="J39"/>
  <c r="I39"/>
  <c r="H39"/>
  <c r="G39"/>
  <c r="M38"/>
  <c r="L38"/>
  <c r="K38"/>
  <c r="J38"/>
  <c r="I38"/>
  <c r="H38"/>
  <c r="G38"/>
  <c r="M37"/>
  <c r="L37"/>
  <c r="K37"/>
  <c r="J37"/>
  <c r="I37"/>
  <c r="H37"/>
  <c r="G37"/>
  <c r="M36"/>
  <c r="L36"/>
  <c r="K36"/>
  <c r="J36"/>
  <c r="I36"/>
  <c r="H36"/>
  <c r="G36"/>
  <c r="M35"/>
  <c r="L35"/>
  <c r="K35"/>
  <c r="J35"/>
  <c r="I35"/>
  <c r="H35"/>
  <c r="G35"/>
  <c r="M31"/>
  <c r="L31"/>
  <c r="K31"/>
  <c r="J31"/>
  <c r="I31"/>
  <c r="H31"/>
  <c r="G31"/>
  <c r="M289"/>
  <c r="L289"/>
  <c r="K289"/>
  <c r="J289"/>
  <c r="I289"/>
  <c r="H289"/>
  <c r="G289"/>
  <c r="M274"/>
  <c r="L274"/>
  <c r="K274"/>
  <c r="J274"/>
  <c r="I274"/>
  <c r="H274"/>
  <c r="G274"/>
  <c r="M103"/>
  <c r="L103"/>
  <c r="K103"/>
  <c r="J103"/>
  <c r="I103"/>
  <c r="H103"/>
  <c r="G103"/>
  <c r="M336" l="1"/>
  <c r="L336"/>
  <c r="K336"/>
  <c r="J336"/>
  <c r="I336"/>
  <c r="H336"/>
  <c r="G336"/>
  <c r="M155"/>
  <c r="L155"/>
  <c r="K155"/>
  <c r="J155"/>
  <c r="I155"/>
  <c r="H155"/>
  <c r="G155"/>
  <c r="M173"/>
  <c r="L173"/>
  <c r="K173"/>
  <c r="J173"/>
  <c r="I173"/>
  <c r="H173"/>
  <c r="G173"/>
  <c r="M194"/>
  <c r="L194"/>
  <c r="K194"/>
  <c r="J194"/>
  <c r="I194"/>
  <c r="H194"/>
  <c r="G194"/>
  <c r="M372"/>
  <c r="L372"/>
  <c r="K372"/>
  <c r="J372"/>
  <c r="I372"/>
  <c r="H372"/>
  <c r="G372"/>
  <c r="M370"/>
  <c r="L370"/>
  <c r="K370"/>
  <c r="J370"/>
  <c r="I370"/>
  <c r="H370"/>
  <c r="G370"/>
  <c r="M225"/>
  <c r="L225"/>
  <c r="K225"/>
  <c r="J225"/>
  <c r="I225"/>
  <c r="H225"/>
  <c r="G225"/>
  <c r="M224"/>
  <c r="L224"/>
  <c r="K224"/>
  <c r="J224"/>
  <c r="I224"/>
  <c r="H224"/>
  <c r="G224"/>
  <c r="M178"/>
  <c r="L178"/>
  <c r="K178"/>
  <c r="J178"/>
  <c r="I178"/>
  <c r="H178"/>
  <c r="G178"/>
  <c r="M200" l="1"/>
  <c r="L200"/>
  <c r="K200"/>
  <c r="J200"/>
  <c r="I200"/>
  <c r="H200"/>
  <c r="G200"/>
  <c r="G242"/>
  <c r="H242"/>
  <c r="I242"/>
  <c r="J242"/>
  <c r="K242"/>
  <c r="L242"/>
  <c r="M242"/>
  <c r="M164" l="1"/>
  <c r="L164"/>
  <c r="K164"/>
  <c r="J164"/>
  <c r="I164"/>
  <c r="H164"/>
  <c r="G164"/>
  <c r="J365" l="1"/>
  <c r="J360"/>
  <c r="J356"/>
  <c r="J352"/>
  <c r="J350"/>
  <c r="J347"/>
  <c r="J341"/>
  <c r="J322"/>
  <c r="J309"/>
  <c r="J302"/>
  <c r="J263"/>
  <c r="J249"/>
  <c r="J257"/>
  <c r="J247"/>
  <c r="J238"/>
  <c r="J228"/>
  <c r="J204"/>
  <c r="J218"/>
  <c r="J211"/>
  <c r="J181"/>
  <c r="J169"/>
  <c r="J160"/>
  <c r="J151"/>
  <c r="J147"/>
  <c r="J114"/>
  <c r="J109"/>
  <c r="J106"/>
  <c r="J27"/>
  <c r="J23"/>
  <c r="J13"/>
  <c r="M347" l="1"/>
  <c r="M341"/>
  <c r="M322"/>
  <c r="M309"/>
  <c r="M302"/>
  <c r="M263"/>
  <c r="M257"/>
  <c r="M249"/>
  <c r="M247"/>
  <c r="M238"/>
  <c r="M228"/>
  <c r="M218"/>
  <c r="M211"/>
  <c r="M181"/>
  <c r="M352"/>
  <c r="M350"/>
  <c r="M356"/>
  <c r="M360"/>
  <c r="M365"/>
  <c r="M204"/>
  <c r="M169"/>
  <c r="M160"/>
  <c r="M151"/>
  <c r="M147"/>
  <c r="M114"/>
  <c r="M109"/>
  <c r="M106"/>
  <c r="M27"/>
  <c r="M23"/>
  <c r="L365"/>
  <c r="L360"/>
  <c r="L356"/>
  <c r="L352"/>
  <c r="L350"/>
  <c r="L347"/>
  <c r="L341"/>
  <c r="L322"/>
  <c r="L309"/>
  <c r="L302"/>
  <c r="L263"/>
  <c r="L257"/>
  <c r="L249"/>
  <c r="L247"/>
  <c r="L238"/>
  <c r="L228"/>
  <c r="L204"/>
  <c r="L218"/>
  <c r="L211"/>
  <c r="L181"/>
  <c r="L169"/>
  <c r="L160"/>
  <c r="L151"/>
  <c r="L147"/>
  <c r="L114"/>
  <c r="L109"/>
  <c r="L106"/>
  <c r="L27"/>
  <c r="L23"/>
  <c r="K365"/>
  <c r="K360"/>
  <c r="K356"/>
  <c r="K352"/>
  <c r="K350"/>
  <c r="K347"/>
  <c r="K341"/>
  <c r="K322"/>
  <c r="K309"/>
  <c r="K302"/>
  <c r="K263"/>
  <c r="K257"/>
  <c r="K249"/>
  <c r="K247"/>
  <c r="K238"/>
  <c r="K228"/>
  <c r="K204"/>
  <c r="K218"/>
  <c r="K211"/>
  <c r="K181"/>
  <c r="K169"/>
  <c r="K160"/>
  <c r="K151"/>
  <c r="K147"/>
  <c r="K114"/>
  <c r="K109"/>
  <c r="K106"/>
  <c r="K27"/>
  <c r="K23"/>
  <c r="I365"/>
  <c r="I360"/>
  <c r="I356"/>
  <c r="I352"/>
  <c r="I350"/>
  <c r="I347"/>
  <c r="I341"/>
  <c r="I322"/>
  <c r="I309"/>
  <c r="I302"/>
  <c r="I263"/>
  <c r="I257"/>
  <c r="I249"/>
  <c r="I247"/>
  <c r="I238"/>
  <c r="I228"/>
  <c r="I204"/>
  <c r="I218"/>
  <c r="I211"/>
  <c r="I181"/>
  <c r="I169"/>
  <c r="I160"/>
  <c r="I151"/>
  <c r="I147"/>
  <c r="I114"/>
  <c r="I109"/>
  <c r="I106"/>
  <c r="I27"/>
  <c r="I23"/>
  <c r="H365"/>
  <c r="H360"/>
  <c r="H356"/>
  <c r="H352"/>
  <c r="H350"/>
  <c r="H347"/>
  <c r="H341"/>
  <c r="H322"/>
  <c r="H309"/>
  <c r="H302"/>
  <c r="H263"/>
  <c r="H257"/>
  <c r="H249"/>
  <c r="H247"/>
  <c r="H238"/>
  <c r="H228"/>
  <c r="H204"/>
  <c r="H218"/>
  <c r="H211"/>
  <c r="H181"/>
  <c r="H169"/>
  <c r="H160"/>
  <c r="H151"/>
  <c r="H147"/>
  <c r="H114"/>
  <c r="H109"/>
  <c r="H106"/>
  <c r="H27"/>
  <c r="H23"/>
  <c r="G365"/>
  <c r="G360"/>
  <c r="G356"/>
  <c r="G352"/>
  <c r="G350"/>
  <c r="G347"/>
  <c r="G341"/>
  <c r="G322"/>
  <c r="G309"/>
  <c r="G302"/>
  <c r="G263"/>
  <c r="G257"/>
  <c r="G249"/>
  <c r="G247"/>
  <c r="G238"/>
  <c r="G228"/>
  <c r="G204"/>
  <c r="G218"/>
  <c r="G211"/>
  <c r="G181"/>
  <c r="G169"/>
  <c r="G160"/>
  <c r="G151"/>
  <c r="G147"/>
  <c r="G114"/>
  <c r="G109"/>
  <c r="G106"/>
  <c r="G27"/>
  <c r="G23"/>
  <c r="M13"/>
  <c r="L13"/>
  <c r="K13"/>
  <c r="I13"/>
  <c r="H13"/>
  <c r="G13"/>
  <c r="D323"/>
  <c r="D325"/>
  <c r="D327"/>
  <c r="D251"/>
</calcChain>
</file>

<file path=xl/sharedStrings.xml><?xml version="1.0" encoding="utf-8"?>
<sst xmlns="http://schemas.openxmlformats.org/spreadsheetml/2006/main" count="760" uniqueCount="190">
  <si>
    <t>Артикул</t>
  </si>
  <si>
    <t>Состав</t>
  </si>
  <si>
    <t>Размер</t>
  </si>
  <si>
    <t>Цвет</t>
  </si>
  <si>
    <t>УТВЕРЖДЕНО:</t>
  </si>
  <si>
    <t>А-21</t>
  </si>
  <si>
    <t>К-21</t>
  </si>
  <si>
    <t>А-21-1</t>
  </si>
  <si>
    <t>В-21-ДС</t>
  </si>
  <si>
    <t>Н-210</t>
  </si>
  <si>
    <t>Н-21</t>
  </si>
  <si>
    <t>Цена базовая, руб.</t>
  </si>
  <si>
    <t>Хлопок 100%</t>
  </si>
  <si>
    <t>Хлопок 85%, ПА 15%</t>
  </si>
  <si>
    <t>Хлопок 80%, ПА 15%, Эластан 5%</t>
  </si>
  <si>
    <t>черный</t>
  </si>
  <si>
    <t>бежевый</t>
  </si>
  <si>
    <t>Хлопок 75%, ПА 25%</t>
  </si>
  <si>
    <t>синий</t>
  </si>
  <si>
    <t>Хлопок 100% (плотные)</t>
  </si>
  <si>
    <t>Кол-во пар в пачке/мешке</t>
  </si>
  <si>
    <t>40/400</t>
  </si>
  <si>
    <t>20/320</t>
  </si>
  <si>
    <t>20/400</t>
  </si>
  <si>
    <t>В-21-С</t>
  </si>
  <si>
    <t>Н-21-Ж</t>
  </si>
  <si>
    <t>белый</t>
  </si>
  <si>
    <t>темно-синий</t>
  </si>
  <si>
    <t>темно-серый</t>
  </si>
  <si>
    <t>бордовый</t>
  </si>
  <si>
    <t>Более подробную информацию вы можете получить по телефонам и электронной почте:</t>
  </si>
  <si>
    <t>e-mail: ros-teks64@mail.ru</t>
  </si>
  <si>
    <t>Цена и размер скидки при разовом заказе, руб.</t>
  </si>
  <si>
    <t>голубой</t>
  </si>
  <si>
    <t>Раков О.Г.</t>
  </si>
  <si>
    <t>Хлопок 75%, ПА 25%                   (сетка)</t>
  </si>
  <si>
    <t>Н-21-С (укорочен-ные)</t>
  </si>
  <si>
    <t>_________________________</t>
  </si>
  <si>
    <r>
      <t xml:space="preserve">E-mail: ros-teks64@mail.ru, </t>
    </r>
    <r>
      <rPr>
        <b/>
        <i/>
        <u/>
        <sz val="12"/>
        <color indexed="8"/>
        <rFont val="Times New Roman"/>
        <family val="1"/>
        <charset val="204"/>
      </rPr>
      <t>www.noski64.ru</t>
    </r>
  </si>
  <si>
    <t>темно -серый</t>
  </si>
  <si>
    <t>Н-21-1</t>
  </si>
  <si>
    <t>т.серый-черн.</t>
  </si>
  <si>
    <t>Д-22-С-1 (EXTREME)</t>
  </si>
  <si>
    <t>т.син-черный</t>
  </si>
  <si>
    <t>тел./факс 8(8-452) 48-91-07, 63-84-33, 44-33-46</t>
  </si>
  <si>
    <t>тел./факс: 8 (8452) 48-91-07 (ген. директор), 63-84-33,  44-33-46</t>
  </si>
  <si>
    <t>Носки для мужчин (лето)</t>
  </si>
  <si>
    <t>Носки для женщин(лето)</t>
  </si>
  <si>
    <t xml:space="preserve">Н-34-С      (укороченные) </t>
  </si>
  <si>
    <t>джинс</t>
  </si>
  <si>
    <t>от 100 000 до 200 000</t>
  </si>
  <si>
    <t>от 200 000 до 400 000</t>
  </si>
  <si>
    <t>от 400 000 до 600 000</t>
  </si>
  <si>
    <t>от 600 000 до 800 000</t>
  </si>
  <si>
    <t>от 800 000 до 1 000 000</t>
  </si>
  <si>
    <t>от 1 000 000 до 1 200 000</t>
  </si>
  <si>
    <t>Н-210  без резинки</t>
  </si>
  <si>
    <t>Н-210    без резинки</t>
  </si>
  <si>
    <t>СИСТЕМА НАКОПИТЕЛЬНЫХ СКИДОК</t>
  </si>
  <si>
    <t>Сумма по итогам года, руб.</t>
  </si>
  <si>
    <t>Скидка в следующем году, %</t>
  </si>
  <si>
    <t>от 50 000 до 100 000</t>
  </si>
  <si>
    <t>т.серый</t>
  </si>
  <si>
    <t xml:space="preserve">Д-22-С     (BOY), </t>
  </si>
  <si>
    <t>Н-21-ЖН</t>
  </si>
  <si>
    <t xml:space="preserve">Д-22-СН     </t>
  </si>
  <si>
    <t>Носки без резинки (лето)</t>
  </si>
  <si>
    <t>23-25</t>
  </si>
  <si>
    <t>Для спорта</t>
  </si>
  <si>
    <t>св.серый</t>
  </si>
  <si>
    <t>Л-1</t>
  </si>
  <si>
    <t>Хлопок 50%, Лен 20%, Вискоза 25%, ПА -5 %</t>
  </si>
  <si>
    <t>лен</t>
  </si>
  <si>
    <t>Л-2</t>
  </si>
  <si>
    <t>Хлопок 50%, Лен 50%, Вискоза 25%, ПА -5 %</t>
  </si>
  <si>
    <t>сиреневый</t>
  </si>
  <si>
    <t>мятный</t>
  </si>
  <si>
    <t>сер/бежевый</t>
  </si>
  <si>
    <t>фиолетовый</t>
  </si>
  <si>
    <t>С-1 (короткие, сетка)</t>
  </si>
  <si>
    <t xml:space="preserve">Хлопок 80%, ПА 15%,  ПУ(Эластан)5% </t>
  </si>
  <si>
    <t xml:space="preserve">Хлопок 80%, ПА 15%, ПУ(Эластан) 5% </t>
  </si>
  <si>
    <t>С-5 (короткие)</t>
  </si>
  <si>
    <t xml:space="preserve"> Хлопок 75%, ПЭ 20%, ПУ (Эластан) 5% </t>
  </si>
  <si>
    <t>Н-24</t>
  </si>
  <si>
    <t>белый/ мятный</t>
  </si>
  <si>
    <t>белый/сиренеый</t>
  </si>
  <si>
    <t>кофейный</t>
  </si>
  <si>
    <t>Хлопок 80%, ПА 15%, ПУ (Эластан) 5%</t>
  </si>
  <si>
    <t>Хлопок 75%, ПА 23%, ПУ (Эластан) 2%</t>
  </si>
  <si>
    <t>Хлопок 75%, ПЭ 20%, ПУ (Эластан) 5%</t>
  </si>
  <si>
    <t>оливковый</t>
  </si>
  <si>
    <t>С-11 (короткие)</t>
  </si>
  <si>
    <t>410041, г. Саратов, ул. 2-я Прокатная, д. 19а пом 3,4</t>
  </si>
  <si>
    <t>Отпускные цены на выпускаемую продукцию ООО "РУС-ТЕКС"</t>
  </si>
  <si>
    <t>Генеральный директор ООО "РУС-ТЕКС"</t>
  </si>
  <si>
    <t>С уважением, чулочно-носочное предприятие ООО "РУС-ТЕКС"</t>
  </si>
  <si>
    <t>св. серый</t>
  </si>
  <si>
    <t>С-15</t>
  </si>
  <si>
    <t>С-16</t>
  </si>
  <si>
    <t>Ж-3</t>
  </si>
  <si>
    <t>Отдел продаж 8-927-051-0282;</t>
  </si>
  <si>
    <t>С-41</t>
  </si>
  <si>
    <t>С-40</t>
  </si>
  <si>
    <t xml:space="preserve">Хлопок 80%, ПА 20%, </t>
  </si>
  <si>
    <t>ср.серый</t>
  </si>
  <si>
    <t>Д-25</t>
  </si>
  <si>
    <t>Носки для подростков (лето)</t>
  </si>
  <si>
    <t>Скидка 8% от 5 тыс. руб.</t>
  </si>
  <si>
    <t>Скидка 10% от 10 тыс.руб.</t>
  </si>
  <si>
    <t>Скидка 12% от 30 тыс.руб.</t>
  </si>
  <si>
    <t>Скидка 14% от 50 тыс.руб.</t>
  </si>
  <si>
    <t>Скидка 16% от 100 тыс.руб.</t>
  </si>
  <si>
    <t>Скидка 18% от 150 тыс.руб.</t>
  </si>
  <si>
    <t>Скидка 20% от 200 тыс.руб.</t>
  </si>
  <si>
    <t>Отдел продаж  8-927-051-0282</t>
  </si>
  <si>
    <t>лист 1</t>
  </si>
  <si>
    <t xml:space="preserve">черный </t>
  </si>
  <si>
    <t>лист 2</t>
  </si>
  <si>
    <t>лист 3</t>
  </si>
  <si>
    <t>лист 4</t>
  </si>
  <si>
    <t>серо-бежевый</t>
  </si>
  <si>
    <t xml:space="preserve">темно серый </t>
  </si>
  <si>
    <t>меланж</t>
  </si>
  <si>
    <t>Ж-1</t>
  </si>
  <si>
    <t>лист 5</t>
  </si>
  <si>
    <t>лист 6</t>
  </si>
  <si>
    <t>К-22-Л</t>
  </si>
  <si>
    <t>Хлопок 50%, ПА 5%, Лен 20%, Вискоза 25%</t>
  </si>
  <si>
    <t>Н-210 - лен без резинки</t>
  </si>
  <si>
    <t>лен 50%,  хлопок 35% ПЭ 10%, ПУ (Эластан) 5%</t>
  </si>
  <si>
    <t>Н-210- лен    без резинки</t>
  </si>
  <si>
    <t xml:space="preserve">Все покупки (поступления денежных средств на расчетный счет или в кассу) предыдущего  года (в н.в. 2022 суммируются и по итогам  за Вами закрепляется скидка на следующий год.  </t>
  </si>
  <si>
    <t xml:space="preserve"> средне-серый</t>
  </si>
  <si>
    <t>черные</t>
  </si>
  <si>
    <t xml:space="preserve">Н-34-3 </t>
  </si>
  <si>
    <t xml:space="preserve"> Н-34-4</t>
  </si>
  <si>
    <t xml:space="preserve"> Н-21-4 (кот)                                            </t>
  </si>
  <si>
    <t>К-21-Н</t>
  </si>
  <si>
    <t>т.синий</t>
  </si>
  <si>
    <t>малина</t>
  </si>
  <si>
    <t>желтый</t>
  </si>
  <si>
    <t xml:space="preserve">бирюза </t>
  </si>
  <si>
    <t>сирень</t>
  </si>
  <si>
    <t>Б-1</t>
  </si>
  <si>
    <t>Н-23</t>
  </si>
  <si>
    <t>Бамбук -80%, ПА-15%, ПУ(эластан)-5%</t>
  </si>
  <si>
    <t>Н-34,      Н-34-2,                           Н-38(гладкий)</t>
  </si>
  <si>
    <t>С-34</t>
  </si>
  <si>
    <t xml:space="preserve">Хлопок 75%, ПА 25%, </t>
  </si>
  <si>
    <t>Цены действительны с  26.03.2024г.</t>
  </si>
  <si>
    <t>красный</t>
  </si>
  <si>
    <t>зеленый</t>
  </si>
  <si>
    <t>розовый</t>
  </si>
  <si>
    <t>С-23</t>
  </si>
  <si>
    <t>23-25 ( 35-40)</t>
  </si>
  <si>
    <t>25-27  (38-43)</t>
  </si>
  <si>
    <t>27-29 (41-46)</t>
  </si>
  <si>
    <t>29-31 ( 44-48)</t>
  </si>
  <si>
    <t xml:space="preserve">23-25 (35-40) </t>
  </si>
  <si>
    <t>25 (38-40)</t>
  </si>
  <si>
    <t>27 (41-43)</t>
  </si>
  <si>
    <t>29 (44-46)</t>
  </si>
  <si>
    <t>31 (47-48)</t>
  </si>
  <si>
    <t>33 (49-50)</t>
  </si>
  <si>
    <t>19 (29-31)</t>
  </si>
  <si>
    <t>21 (32-35)</t>
  </si>
  <si>
    <t>23 (35-37)</t>
  </si>
  <si>
    <t>23-25 (35-38)</t>
  </si>
  <si>
    <t>20-22 (30-35)</t>
  </si>
  <si>
    <t>18-20 (27-32)</t>
  </si>
  <si>
    <t>22-24 (33-38)</t>
  </si>
  <si>
    <t>лист 7</t>
  </si>
  <si>
    <t>лист 8</t>
  </si>
  <si>
    <t>Гольфы Фг-2</t>
  </si>
  <si>
    <t>ПП-68%  ПУ (Эластан)2 % ПА 30%</t>
  </si>
  <si>
    <t>32-35</t>
  </si>
  <si>
    <t>черный , синий</t>
  </si>
  <si>
    <t>20/200</t>
  </si>
  <si>
    <t>35-38</t>
  </si>
  <si>
    <t>39-42</t>
  </si>
  <si>
    <t>43-46</t>
  </si>
  <si>
    <t>белый, голубой, розовый, лайм</t>
  </si>
  <si>
    <t>красный, зеленый, василек</t>
  </si>
  <si>
    <t>ГетрыФГ-4</t>
  </si>
  <si>
    <t>18-24</t>
  </si>
  <si>
    <t>белый, черный, лайм, синий, розовый, оранжевый</t>
  </si>
  <si>
    <t>25-33</t>
  </si>
  <si>
    <t>Гетры, Гольфы спортивные</t>
  </si>
  <si>
    <t>лист 9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</si>
</sst>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i/>
      <u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0"/>
      <color indexed="8"/>
      <name val="Georgia"/>
      <family val="1"/>
      <charset val="204"/>
    </font>
    <font>
      <sz val="10"/>
      <color indexed="8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2"/>
      <color indexed="8"/>
      <name val="Georgia"/>
      <family val="1"/>
      <charset val="204"/>
    </font>
    <font>
      <b/>
      <sz val="12"/>
      <color indexed="8"/>
      <name val="Georgia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i/>
      <sz val="14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 applyAlignment="1"/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5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0" fillId="0" borderId="0" xfId="0" applyFill="1"/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2" fillId="0" borderId="0" xfId="0" applyFont="1" applyAlignment="1"/>
    <xf numFmtId="0" fontId="5" fillId="0" borderId="0" xfId="0" applyFont="1" applyBorder="1"/>
    <xf numFmtId="0" fontId="7" fillId="0" borderId="0" xfId="0" applyFont="1" applyBorder="1"/>
    <xf numFmtId="2" fontId="10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/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2" fontId="8" fillId="2" borderId="25" xfId="0" applyNumberFormat="1" applyFont="1" applyFill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2" fontId="8" fillId="2" borderId="6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2" fontId="8" fillId="0" borderId="47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2" borderId="10" xfId="0" applyNumberFormat="1" applyFont="1" applyFill="1" applyBorder="1" applyAlignment="1">
      <alignment horizontal="center" vertical="center" wrapText="1"/>
    </xf>
    <xf numFmtId="2" fontId="8" fillId="2" borderId="15" xfId="0" applyNumberFormat="1" applyFont="1" applyFill="1" applyBorder="1" applyAlignment="1">
      <alignment horizontal="center" vertical="center" wrapText="1"/>
    </xf>
    <xf numFmtId="2" fontId="8" fillId="2" borderId="11" xfId="0" applyNumberFormat="1" applyFont="1" applyFill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40" xfId="0" applyNumberFormat="1" applyFont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2" fontId="8" fillId="2" borderId="46" xfId="0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2" fontId="8" fillId="0" borderId="46" xfId="0" applyNumberFormat="1" applyFont="1" applyFill="1" applyBorder="1" applyAlignment="1">
      <alignment horizontal="center" vertical="center" wrapText="1"/>
    </xf>
    <xf numFmtId="2" fontId="8" fillId="0" borderId="46" xfId="0" applyNumberFormat="1" applyFont="1" applyFill="1" applyBorder="1" applyAlignment="1">
      <alignment horizontal="center" vertical="center"/>
    </xf>
    <xf numFmtId="2" fontId="8" fillId="0" borderId="45" xfId="0" applyNumberFormat="1" applyFont="1" applyFill="1" applyBorder="1" applyAlignment="1">
      <alignment horizontal="center" vertical="center"/>
    </xf>
    <xf numFmtId="2" fontId="8" fillId="0" borderId="34" xfId="0" applyNumberFormat="1" applyFont="1" applyFill="1" applyBorder="1" applyAlignment="1">
      <alignment horizontal="center" vertical="center"/>
    </xf>
    <xf numFmtId="2" fontId="8" fillId="0" borderId="35" xfId="0" applyNumberFormat="1" applyFont="1" applyFill="1" applyBorder="1" applyAlignment="1">
      <alignment horizontal="center" vertical="center"/>
    </xf>
    <xf numFmtId="2" fontId="8" fillId="0" borderId="53" xfId="0" applyNumberFormat="1" applyFont="1" applyFill="1" applyBorder="1" applyAlignment="1">
      <alignment horizontal="center" vertical="center"/>
    </xf>
    <xf numFmtId="2" fontId="8" fillId="0" borderId="31" xfId="0" applyNumberFormat="1" applyFont="1" applyFill="1" applyBorder="1" applyAlignment="1">
      <alignment horizontal="center" vertical="center"/>
    </xf>
    <xf numFmtId="2" fontId="8" fillId="0" borderId="33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38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 vertical="center" wrapText="1"/>
    </xf>
    <xf numFmtId="2" fontId="10" fillId="2" borderId="4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center" vertical="center" wrapText="1"/>
    </xf>
    <xf numFmtId="2" fontId="8" fillId="2" borderId="44" xfId="0" applyNumberFormat="1" applyFont="1" applyFill="1" applyBorder="1" applyAlignment="1">
      <alignment horizontal="center" vertical="center" wrapText="1"/>
    </xf>
    <xf numFmtId="2" fontId="8" fillId="0" borderId="44" xfId="0" applyNumberFormat="1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15" fillId="0" borderId="37" xfId="0" applyFont="1" applyBorder="1" applyAlignment="1">
      <alignment horizont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3" fontId="15" fillId="0" borderId="36" xfId="0" applyNumberFormat="1" applyFont="1" applyBorder="1" applyAlignment="1">
      <alignment horizontal="left" wrapText="1"/>
    </xf>
    <xf numFmtId="3" fontId="15" fillId="0" borderId="24" xfId="0" applyNumberFormat="1" applyFont="1" applyBorder="1" applyAlignment="1">
      <alignment horizontal="left" wrapText="1"/>
    </xf>
    <xf numFmtId="3" fontId="15" fillId="0" borderId="37" xfId="0" applyNumberFormat="1" applyFont="1" applyBorder="1" applyAlignment="1">
      <alignment horizontal="left" wrapText="1"/>
    </xf>
    <xf numFmtId="0" fontId="10" fillId="0" borderId="32" xfId="0" applyFont="1" applyFill="1" applyBorder="1" applyAlignment="1">
      <alignment horizontal="center" vertical="center" wrapText="1"/>
    </xf>
    <xf numFmtId="0" fontId="20" fillId="0" borderId="36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37" xfId="0" applyFont="1" applyBorder="1" applyAlignment="1">
      <alignment horizont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0" borderId="38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 wrapText="1"/>
    </xf>
    <xf numFmtId="2" fontId="8" fillId="0" borderId="38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47" xfId="0" applyNumberFormat="1" applyFont="1" applyBorder="1" applyAlignment="1">
      <alignment horizontal="center" vertical="center"/>
    </xf>
    <xf numFmtId="2" fontId="8" fillId="0" borderId="4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2" fontId="10" fillId="2" borderId="23" xfId="0" applyNumberFormat="1" applyFont="1" applyFill="1" applyBorder="1" applyAlignment="1">
      <alignment horizontal="center" vertical="center" wrapText="1"/>
    </xf>
    <xf numFmtId="2" fontId="10" fillId="0" borderId="23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38" xfId="0" applyNumberFormat="1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 wrapText="1"/>
    </xf>
    <xf numFmtId="2" fontId="10" fillId="0" borderId="37" xfId="0" applyNumberFormat="1" applyFont="1" applyFill="1" applyBorder="1" applyAlignment="1">
      <alignment horizontal="center" vertical="center" wrapText="1"/>
    </xf>
    <xf numFmtId="2" fontId="10" fillId="0" borderId="52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10" fillId="2" borderId="19" xfId="0" applyNumberFormat="1" applyFont="1" applyFill="1" applyBorder="1" applyAlignment="1">
      <alignment horizontal="center" vertical="center" wrapText="1"/>
    </xf>
    <xf numFmtId="2" fontId="10" fillId="2" borderId="46" xfId="0" applyNumberFormat="1" applyFont="1" applyFill="1" applyBorder="1" applyAlignment="1">
      <alignment horizontal="center" vertical="center" wrapText="1"/>
    </xf>
    <xf numFmtId="2" fontId="10" fillId="0" borderId="19" xfId="0" applyNumberFormat="1" applyFont="1" applyFill="1" applyBorder="1" applyAlignment="1">
      <alignment horizontal="center" vertical="center" wrapText="1"/>
    </xf>
    <xf numFmtId="2" fontId="10" fillId="0" borderId="4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0" fillId="0" borderId="44" xfId="0" applyFont="1" applyFill="1" applyBorder="1" applyAlignment="1">
      <alignment horizontal="center" vertical="center" wrapText="1"/>
    </xf>
    <xf numFmtId="2" fontId="10" fillId="0" borderId="15" xfId="0" applyNumberFormat="1" applyFont="1" applyFill="1" applyBorder="1" applyAlignment="1">
      <alignment horizontal="center" vertical="center"/>
    </xf>
    <xf numFmtId="2" fontId="10" fillId="0" borderId="20" xfId="0" applyNumberFormat="1" applyFont="1" applyFill="1" applyBorder="1" applyAlignment="1">
      <alignment horizontal="center" vertical="center" wrapText="1"/>
    </xf>
    <xf numFmtId="2" fontId="10" fillId="0" borderId="41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2" fontId="10" fillId="0" borderId="42" xfId="0" applyNumberFormat="1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wrapText="1"/>
    </xf>
    <xf numFmtId="0" fontId="13" fillId="0" borderId="5" xfId="0" applyFont="1" applyBorder="1" applyAlignment="1">
      <alignment horizontal="left"/>
    </xf>
    <xf numFmtId="0" fontId="8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39" xfId="0" applyNumberFormat="1" applyFont="1" applyBorder="1" applyAlignment="1">
      <alignment horizontal="center" vertical="center"/>
    </xf>
    <xf numFmtId="2" fontId="8" fillId="0" borderId="43" xfId="0" applyNumberFormat="1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 vertical="center" wrapText="1"/>
    </xf>
    <xf numFmtId="2" fontId="8" fillId="0" borderId="29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/>
    </xf>
    <xf numFmtId="2" fontId="8" fillId="2" borderId="38" xfId="0" applyNumberFormat="1" applyFont="1" applyFill="1" applyBorder="1" applyAlignment="1">
      <alignment horizontal="center" vertical="center" wrapText="1"/>
    </xf>
    <xf numFmtId="2" fontId="8" fillId="2" borderId="25" xfId="0" applyNumberFormat="1" applyFont="1" applyFill="1" applyBorder="1" applyAlignment="1">
      <alignment horizontal="center" vertical="center" wrapText="1"/>
    </xf>
    <xf numFmtId="2" fontId="8" fillId="2" borderId="29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2" borderId="10" xfId="0" applyNumberFormat="1" applyFont="1" applyFill="1" applyBorder="1" applyAlignment="1">
      <alignment horizontal="center" vertical="center" wrapText="1"/>
    </xf>
    <xf numFmtId="2" fontId="8" fillId="2" borderId="15" xfId="0" applyNumberFormat="1" applyFont="1" applyFill="1" applyBorder="1" applyAlignment="1">
      <alignment horizontal="center" vertical="center" wrapText="1"/>
    </xf>
    <xf numFmtId="2" fontId="8" fillId="2" borderId="11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2" fontId="10" fillId="0" borderId="19" xfId="0" applyNumberFormat="1" applyFont="1" applyFill="1" applyBorder="1" applyAlignment="1">
      <alignment horizontal="center" vertical="center"/>
    </xf>
    <xf numFmtId="2" fontId="10" fillId="0" borderId="23" xfId="0" applyNumberFormat="1" applyFont="1" applyFill="1" applyBorder="1" applyAlignment="1">
      <alignment horizontal="center" vertical="center"/>
    </xf>
    <xf numFmtId="2" fontId="10" fillId="0" borderId="20" xfId="0" applyNumberFormat="1" applyFont="1" applyFill="1" applyBorder="1" applyAlignment="1">
      <alignment horizontal="center" vertical="center"/>
    </xf>
    <xf numFmtId="2" fontId="10" fillId="0" borderId="21" xfId="0" applyNumberFormat="1" applyFont="1" applyFill="1" applyBorder="1" applyAlignment="1">
      <alignment horizontal="center" vertical="center" wrapText="1"/>
    </xf>
    <xf numFmtId="2" fontId="10" fillId="0" borderId="24" xfId="0" applyNumberFormat="1" applyFont="1" applyFill="1" applyBorder="1" applyAlignment="1">
      <alignment horizontal="center" vertical="center" wrapText="1"/>
    </xf>
    <xf numFmtId="2" fontId="10" fillId="0" borderId="22" xfId="0" applyNumberFormat="1" applyFont="1" applyFill="1" applyBorder="1" applyAlignment="1">
      <alignment horizontal="center" vertical="center" wrapText="1"/>
    </xf>
    <xf numFmtId="2" fontId="10" fillId="0" borderId="21" xfId="0" applyNumberFormat="1" applyFont="1" applyFill="1" applyBorder="1" applyAlignment="1">
      <alignment horizontal="center" vertical="center"/>
    </xf>
    <xf numFmtId="2" fontId="10" fillId="0" borderId="24" xfId="0" applyNumberFormat="1" applyFont="1" applyFill="1" applyBorder="1" applyAlignment="1">
      <alignment horizontal="center" vertical="center"/>
    </xf>
    <xf numFmtId="2" fontId="10" fillId="0" borderId="22" xfId="0" applyNumberFormat="1" applyFont="1" applyFill="1" applyBorder="1" applyAlignment="1">
      <alignment horizontal="center" vertical="center"/>
    </xf>
    <xf numFmtId="2" fontId="10" fillId="0" borderId="6" xfId="0" applyNumberFormat="1" applyFont="1" applyFill="1" applyBorder="1" applyAlignment="1">
      <alignment horizontal="center" vertical="center"/>
    </xf>
    <xf numFmtId="2" fontId="10" fillId="0" borderId="29" xfId="0" applyNumberFormat="1" applyFont="1" applyFill="1" applyBorder="1" applyAlignment="1">
      <alignment horizontal="center" vertical="center"/>
    </xf>
    <xf numFmtId="2" fontId="10" fillId="0" borderId="6" xfId="0" applyNumberFormat="1" applyFont="1" applyFill="1" applyBorder="1" applyAlignment="1">
      <alignment horizontal="center" vertical="center" wrapText="1"/>
    </xf>
    <xf numFmtId="2" fontId="10" fillId="0" borderId="29" xfId="0" applyNumberFormat="1" applyFont="1" applyFill="1" applyBorder="1" applyAlignment="1">
      <alignment horizontal="center" vertical="center" wrapText="1"/>
    </xf>
    <xf numFmtId="2" fontId="10" fillId="0" borderId="18" xfId="0" applyNumberFormat="1" applyFont="1" applyFill="1" applyBorder="1" applyAlignment="1">
      <alignment horizontal="center" vertical="center"/>
    </xf>
    <xf numFmtId="2" fontId="10" fillId="0" borderId="39" xfId="0" applyNumberFormat="1" applyFont="1" applyFill="1" applyBorder="1" applyAlignment="1">
      <alignment horizontal="center" vertical="center"/>
    </xf>
    <xf numFmtId="2" fontId="10" fillId="0" borderId="47" xfId="0" applyNumberFormat="1" applyFont="1" applyFill="1" applyBorder="1" applyAlignment="1">
      <alignment horizontal="center" vertical="center"/>
    </xf>
    <xf numFmtId="2" fontId="10" fillId="0" borderId="50" xfId="0" applyNumberFormat="1" applyFont="1" applyFill="1" applyBorder="1" applyAlignment="1">
      <alignment horizontal="center" vertical="center" wrapText="1"/>
    </xf>
    <xf numFmtId="2" fontId="10" fillId="0" borderId="15" xfId="0" applyNumberFormat="1" applyFont="1" applyFill="1" applyBorder="1" applyAlignment="1">
      <alignment horizontal="center" vertical="center" wrapText="1"/>
    </xf>
    <xf numFmtId="2" fontId="10" fillId="0" borderId="51" xfId="0" applyNumberFormat="1" applyFont="1" applyFill="1" applyBorder="1" applyAlignment="1">
      <alignment horizontal="center" vertical="center"/>
    </xf>
    <xf numFmtId="2" fontId="10" fillId="0" borderId="43" xfId="0" applyNumberFormat="1" applyFont="1" applyFill="1" applyBorder="1" applyAlignment="1">
      <alignment horizontal="center" vertical="center"/>
    </xf>
    <xf numFmtId="2" fontId="8" fillId="0" borderId="4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2" fontId="10" fillId="2" borderId="21" xfId="0" applyNumberFormat="1" applyFont="1" applyFill="1" applyBorder="1" applyAlignment="1">
      <alignment horizontal="center" vertical="center" wrapText="1"/>
    </xf>
    <xf numFmtId="2" fontId="10" fillId="2" borderId="24" xfId="0" applyNumberFormat="1" applyFont="1" applyFill="1" applyBorder="1" applyAlignment="1">
      <alignment horizontal="center" vertical="center" wrapText="1"/>
    </xf>
    <xf numFmtId="2" fontId="10" fillId="2" borderId="22" xfId="0" applyNumberFormat="1" applyFont="1" applyFill="1" applyBorder="1" applyAlignment="1">
      <alignment horizontal="center" vertical="center" wrapText="1"/>
    </xf>
    <xf numFmtId="2" fontId="10" fillId="2" borderId="20" xfId="0" applyNumberFormat="1" applyFont="1" applyFill="1" applyBorder="1" applyAlignment="1">
      <alignment horizontal="center" vertical="center" wrapText="1"/>
    </xf>
    <xf numFmtId="2" fontId="8" fillId="2" borderId="6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2" fontId="10" fillId="0" borderId="40" xfId="0" applyNumberFormat="1" applyFont="1" applyFill="1" applyBorder="1" applyAlignment="1">
      <alignment horizontal="center" vertical="center"/>
    </xf>
    <xf numFmtId="2" fontId="8" fillId="2" borderId="17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/>
    </xf>
    <xf numFmtId="2" fontId="8" fillId="0" borderId="48" xfId="0" applyNumberFormat="1" applyFont="1" applyBorder="1" applyAlignment="1">
      <alignment horizontal="center" vertical="center"/>
    </xf>
    <xf numFmtId="2" fontId="8" fillId="0" borderId="51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25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2" fontId="10" fillId="2" borderId="28" xfId="0" applyNumberFormat="1" applyFont="1" applyFill="1" applyBorder="1" applyAlignment="1">
      <alignment horizontal="center" vertical="center" wrapText="1"/>
    </xf>
    <xf numFmtId="2" fontId="10" fillId="2" borderId="33" xfId="0" applyNumberFormat="1" applyFont="1" applyFill="1" applyBorder="1" applyAlignment="1">
      <alignment horizontal="center" vertical="center" wrapText="1"/>
    </xf>
    <xf numFmtId="2" fontId="10" fillId="0" borderId="27" xfId="0" applyNumberFormat="1" applyFont="1" applyFill="1" applyBorder="1" applyAlignment="1">
      <alignment horizontal="center" vertical="center" wrapText="1"/>
    </xf>
    <xf numFmtId="2" fontId="10" fillId="0" borderId="32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2" fontId="10" fillId="0" borderId="28" xfId="0" applyNumberFormat="1" applyFont="1" applyFill="1" applyBorder="1" applyAlignment="1">
      <alignment horizontal="center" vertical="center"/>
    </xf>
    <xf numFmtId="2" fontId="10" fillId="0" borderId="3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 wrapText="1"/>
    </xf>
    <xf numFmtId="2" fontId="10" fillId="2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17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85725</xdr:rowOff>
    </xdr:from>
    <xdr:to>
      <xdr:col>1</xdr:col>
      <xdr:colOff>114300</xdr:colOff>
      <xdr:row>4</xdr:row>
      <xdr:rowOff>114300</xdr:rowOff>
    </xdr:to>
    <xdr:pic>
      <xdr:nvPicPr>
        <xdr:cNvPr id="6359" name="Picture 13">
          <a:extLst>
            <a:ext uri="{FF2B5EF4-FFF2-40B4-BE49-F238E27FC236}">
              <a16:creationId xmlns:a16="http://schemas.microsoft.com/office/drawing/2014/main" xmlns="" id="{DC55EC99-D8D7-4703-AD00-F8DA1747D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15811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1"/>
  <sheetViews>
    <sheetView tabSelected="1" topLeftCell="A347" zoomScaleSheetLayoutView="100" workbookViewId="0">
      <selection activeCell="E372" sqref="E372:E373"/>
    </sheetView>
  </sheetViews>
  <sheetFormatPr defaultRowHeight="15"/>
  <cols>
    <col min="1" max="1" width="23.42578125" customWidth="1"/>
    <col min="2" max="2" width="25.42578125" customWidth="1"/>
    <col min="3" max="3" width="13.42578125" customWidth="1"/>
    <col min="4" max="4" width="20.140625" customWidth="1"/>
    <col min="5" max="5" width="10.7109375" customWidth="1"/>
    <col min="6" max="6" width="11.28515625" customWidth="1"/>
    <col min="7" max="7" width="10.85546875" customWidth="1"/>
    <col min="8" max="8" width="10.7109375" customWidth="1"/>
    <col min="9" max="9" width="9.7109375" customWidth="1"/>
    <col min="10" max="10" width="11" customWidth="1"/>
    <col min="11" max="13" width="11.28515625" customWidth="1"/>
  </cols>
  <sheetData>
    <row r="1" spans="1:13" ht="16.5" customHeight="1">
      <c r="C1" s="9" t="s">
        <v>94</v>
      </c>
      <c r="D1" s="9"/>
      <c r="E1" s="9"/>
      <c r="F1" s="9"/>
      <c r="G1" s="9"/>
      <c r="H1" s="9"/>
      <c r="I1" s="9"/>
      <c r="J1" s="9"/>
    </row>
    <row r="2" spans="1:13" ht="15.75">
      <c r="C2" s="4" t="s">
        <v>93</v>
      </c>
      <c r="D2" s="4"/>
      <c r="E2" s="4"/>
      <c r="F2" s="4"/>
      <c r="G2" s="4"/>
      <c r="H2" s="1"/>
      <c r="I2" s="1"/>
      <c r="L2" s="16" t="s">
        <v>4</v>
      </c>
      <c r="M2" s="16"/>
    </row>
    <row r="3" spans="1:13" ht="15.75">
      <c r="C3" s="4" t="s">
        <v>44</v>
      </c>
      <c r="D3" s="4"/>
      <c r="E3" s="4"/>
      <c r="F3" s="4"/>
      <c r="G3" s="4"/>
      <c r="H3" s="4"/>
      <c r="I3" s="1"/>
      <c r="J3" s="4" t="s">
        <v>95</v>
      </c>
      <c r="K3" s="4"/>
      <c r="L3" s="4"/>
      <c r="M3" s="4"/>
    </row>
    <row r="4" spans="1:13" ht="15.75">
      <c r="C4" s="4" t="s">
        <v>115</v>
      </c>
      <c r="D4" s="4"/>
      <c r="E4" s="4"/>
      <c r="F4" s="4"/>
      <c r="I4" s="16"/>
      <c r="J4" s="23"/>
      <c r="K4" s="23"/>
      <c r="L4" s="23"/>
      <c r="M4" s="23"/>
    </row>
    <row r="5" spans="1:13" ht="15.75">
      <c r="C5" s="2" t="s">
        <v>38</v>
      </c>
      <c r="D5" s="4"/>
      <c r="E5" s="4"/>
      <c r="F5" s="4"/>
      <c r="G5" s="4"/>
      <c r="H5" s="4"/>
      <c r="I5" s="4"/>
      <c r="J5" s="15"/>
      <c r="K5" s="1" t="s">
        <v>37</v>
      </c>
      <c r="L5" s="1"/>
      <c r="M5" s="23" t="s">
        <v>34</v>
      </c>
    </row>
    <row r="6" spans="1:13" ht="10.5" customHeight="1">
      <c r="D6" s="4"/>
      <c r="E6" s="4"/>
      <c r="F6" s="4"/>
      <c r="G6" s="23"/>
      <c r="H6" s="23"/>
      <c r="I6" s="23"/>
      <c r="J6" s="23"/>
    </row>
    <row r="7" spans="1:13" ht="20.25" customHeight="1" thickBot="1">
      <c r="A7" s="233" t="s">
        <v>150</v>
      </c>
      <c r="B7" s="233"/>
      <c r="C7" s="233"/>
      <c r="D7" s="233"/>
      <c r="E7" s="233"/>
      <c r="F7" s="3"/>
      <c r="G7" s="15"/>
      <c r="H7" s="1"/>
      <c r="I7" s="1"/>
      <c r="J7" s="23"/>
      <c r="L7" s="3"/>
      <c r="M7" s="3"/>
    </row>
    <row r="8" spans="1:13" ht="21.75" customHeight="1" thickBot="1">
      <c r="A8" s="147" t="s">
        <v>0</v>
      </c>
      <c r="B8" s="147" t="s">
        <v>1</v>
      </c>
      <c r="C8" s="190" t="s">
        <v>2</v>
      </c>
      <c r="D8" s="147" t="s">
        <v>3</v>
      </c>
      <c r="E8" s="147" t="s">
        <v>20</v>
      </c>
      <c r="F8" s="193" t="s">
        <v>11</v>
      </c>
      <c r="G8" s="137" t="s">
        <v>32</v>
      </c>
      <c r="H8" s="138"/>
      <c r="I8" s="138"/>
      <c r="J8" s="138"/>
      <c r="K8" s="138"/>
      <c r="L8" s="138"/>
      <c r="M8" s="139"/>
    </row>
    <row r="9" spans="1:13" ht="25.5" customHeight="1" thickBot="1">
      <c r="A9" s="148"/>
      <c r="B9" s="148"/>
      <c r="C9" s="191"/>
      <c r="D9" s="148"/>
      <c r="E9" s="148"/>
      <c r="F9" s="194"/>
      <c r="G9" s="133" t="s">
        <v>108</v>
      </c>
      <c r="H9" s="133" t="s">
        <v>109</v>
      </c>
      <c r="I9" s="133" t="s">
        <v>110</v>
      </c>
      <c r="J9" s="133" t="s">
        <v>111</v>
      </c>
      <c r="K9" s="133" t="s">
        <v>112</v>
      </c>
      <c r="L9" s="133" t="s">
        <v>113</v>
      </c>
      <c r="M9" s="133" t="s">
        <v>114</v>
      </c>
    </row>
    <row r="10" spans="1:13" ht="15.75" customHeight="1" thickBot="1">
      <c r="A10" s="148"/>
      <c r="B10" s="148"/>
      <c r="C10" s="191"/>
      <c r="D10" s="148"/>
      <c r="E10" s="148"/>
      <c r="F10" s="194"/>
      <c r="G10" s="133"/>
      <c r="H10" s="133"/>
      <c r="I10" s="133"/>
      <c r="J10" s="133"/>
      <c r="K10" s="133"/>
      <c r="L10" s="133"/>
      <c r="M10" s="133"/>
    </row>
    <row r="11" spans="1:13" ht="23.25" customHeight="1" thickBot="1">
      <c r="A11" s="152"/>
      <c r="B11" s="152"/>
      <c r="C11" s="192"/>
      <c r="D11" s="152"/>
      <c r="E11" s="152"/>
      <c r="F11" s="195"/>
      <c r="G11" s="133"/>
      <c r="H11" s="133"/>
      <c r="I11" s="133"/>
      <c r="J11" s="133"/>
      <c r="K11" s="133"/>
      <c r="L11" s="133"/>
      <c r="M11" s="133"/>
    </row>
    <row r="12" spans="1:13" ht="26.25" customHeight="1" thickBot="1">
      <c r="A12" s="234" t="s">
        <v>68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</row>
    <row r="13" spans="1:13" ht="14.25" customHeight="1">
      <c r="A13" s="199" t="s">
        <v>79</v>
      </c>
      <c r="B13" s="255" t="s">
        <v>80</v>
      </c>
      <c r="C13" s="255" t="s">
        <v>155</v>
      </c>
      <c r="D13" s="32" t="s">
        <v>15</v>
      </c>
      <c r="E13" s="174" t="s">
        <v>23</v>
      </c>
      <c r="F13" s="252">
        <v>51</v>
      </c>
      <c r="G13" s="250">
        <f>F13*0.92</f>
        <v>46.92</v>
      </c>
      <c r="H13" s="250">
        <f>F13*0.9</f>
        <v>45.9</v>
      </c>
      <c r="I13" s="250">
        <f>F13*0.88</f>
        <v>44.88</v>
      </c>
      <c r="J13" s="250">
        <f>F13*0.86</f>
        <v>43.86</v>
      </c>
      <c r="K13" s="187">
        <f>F13*0.84</f>
        <v>42.839999999999996</v>
      </c>
      <c r="L13" s="187">
        <f>F13*0.82</f>
        <v>41.82</v>
      </c>
      <c r="M13" s="184">
        <f>F13*0.8</f>
        <v>40.800000000000004</v>
      </c>
    </row>
    <row r="14" spans="1:13" ht="14.25" customHeight="1">
      <c r="A14" s="197"/>
      <c r="B14" s="175"/>
      <c r="C14" s="175"/>
      <c r="D14" s="32" t="s">
        <v>18</v>
      </c>
      <c r="E14" s="175"/>
      <c r="F14" s="253"/>
      <c r="G14" s="243"/>
      <c r="H14" s="243"/>
      <c r="I14" s="243"/>
      <c r="J14" s="243"/>
      <c r="K14" s="188"/>
      <c r="L14" s="188"/>
      <c r="M14" s="185"/>
    </row>
    <row r="15" spans="1:13" ht="14.25" customHeight="1">
      <c r="A15" s="197"/>
      <c r="B15" s="175"/>
      <c r="C15" s="80" t="s">
        <v>156</v>
      </c>
      <c r="D15" s="32" t="s">
        <v>69</v>
      </c>
      <c r="E15" s="175"/>
      <c r="F15" s="253"/>
      <c r="G15" s="243"/>
      <c r="H15" s="243"/>
      <c r="I15" s="243"/>
      <c r="J15" s="243"/>
      <c r="K15" s="188"/>
      <c r="L15" s="188"/>
      <c r="M15" s="185"/>
    </row>
    <row r="16" spans="1:13" ht="14.25" customHeight="1">
      <c r="A16" s="197"/>
      <c r="B16" s="175"/>
      <c r="C16" s="175" t="s">
        <v>157</v>
      </c>
      <c r="D16" s="32" t="s">
        <v>62</v>
      </c>
      <c r="E16" s="175"/>
      <c r="F16" s="253"/>
      <c r="G16" s="243"/>
      <c r="H16" s="243"/>
      <c r="I16" s="243"/>
      <c r="J16" s="243"/>
      <c r="K16" s="188"/>
      <c r="L16" s="188"/>
      <c r="M16" s="185"/>
    </row>
    <row r="17" spans="1:13" ht="14.25" customHeight="1" thickBot="1">
      <c r="A17" s="197"/>
      <c r="B17" s="175"/>
      <c r="C17" s="296"/>
      <c r="D17" s="78" t="s">
        <v>26</v>
      </c>
      <c r="E17" s="175"/>
      <c r="F17" s="254"/>
      <c r="G17" s="251"/>
      <c r="H17" s="251"/>
      <c r="I17" s="251"/>
      <c r="J17" s="251"/>
      <c r="K17" s="189"/>
      <c r="L17" s="189"/>
      <c r="M17" s="186"/>
    </row>
    <row r="18" spans="1:13" ht="14.25" customHeight="1">
      <c r="A18" s="197"/>
      <c r="B18" s="175"/>
      <c r="C18" s="255"/>
      <c r="D18" s="32" t="s">
        <v>15</v>
      </c>
      <c r="E18" s="175"/>
      <c r="F18" s="252">
        <v>53.5</v>
      </c>
      <c r="G18" s="250">
        <f>F18*0.92</f>
        <v>49.22</v>
      </c>
      <c r="H18" s="250">
        <f>F18*0.9</f>
        <v>48.15</v>
      </c>
      <c r="I18" s="250">
        <f>F18*0.88</f>
        <v>47.08</v>
      </c>
      <c r="J18" s="250">
        <f>F18*0.86</f>
        <v>46.01</v>
      </c>
      <c r="K18" s="187">
        <f>F18*0.84</f>
        <v>44.94</v>
      </c>
      <c r="L18" s="187">
        <f>F18*0.82</f>
        <v>43.87</v>
      </c>
      <c r="M18" s="184">
        <f>F18*0.8</f>
        <v>42.800000000000004</v>
      </c>
    </row>
    <row r="19" spans="1:13" ht="14.25" customHeight="1">
      <c r="A19" s="197"/>
      <c r="B19" s="175"/>
      <c r="C19" s="175"/>
      <c r="D19" s="32" t="s">
        <v>18</v>
      </c>
      <c r="E19" s="175"/>
      <c r="F19" s="253"/>
      <c r="G19" s="243"/>
      <c r="H19" s="243"/>
      <c r="I19" s="243"/>
      <c r="J19" s="243"/>
      <c r="K19" s="188"/>
      <c r="L19" s="188"/>
      <c r="M19" s="185"/>
    </row>
    <row r="20" spans="1:13" ht="14.25" customHeight="1">
      <c r="A20" s="197"/>
      <c r="B20" s="175"/>
      <c r="C20" s="80" t="s">
        <v>158</v>
      </c>
      <c r="D20" s="32" t="s">
        <v>69</v>
      </c>
      <c r="E20" s="175"/>
      <c r="F20" s="253"/>
      <c r="G20" s="243"/>
      <c r="H20" s="243"/>
      <c r="I20" s="243"/>
      <c r="J20" s="243"/>
      <c r="K20" s="188"/>
      <c r="L20" s="188"/>
      <c r="M20" s="185"/>
    </row>
    <row r="21" spans="1:13" ht="14.25" customHeight="1">
      <c r="A21" s="197"/>
      <c r="B21" s="175"/>
      <c r="C21" s="175"/>
      <c r="D21" s="32" t="s">
        <v>62</v>
      </c>
      <c r="E21" s="175"/>
      <c r="F21" s="253"/>
      <c r="G21" s="243"/>
      <c r="H21" s="243"/>
      <c r="I21" s="243"/>
      <c r="J21" s="243"/>
      <c r="K21" s="188"/>
      <c r="L21" s="188"/>
      <c r="M21" s="185"/>
    </row>
    <row r="22" spans="1:13" ht="14.25" customHeight="1" thickBot="1">
      <c r="A22" s="198"/>
      <c r="B22" s="296"/>
      <c r="C22" s="296"/>
      <c r="D22" s="78" t="s">
        <v>26</v>
      </c>
      <c r="E22" s="244"/>
      <c r="F22" s="254"/>
      <c r="G22" s="251"/>
      <c r="H22" s="251"/>
      <c r="I22" s="251"/>
      <c r="J22" s="251"/>
      <c r="K22" s="189"/>
      <c r="L22" s="189"/>
      <c r="M22" s="186"/>
    </row>
    <row r="23" spans="1:13" ht="14.25" customHeight="1">
      <c r="A23" s="199" t="s">
        <v>82</v>
      </c>
      <c r="B23" s="175" t="s">
        <v>81</v>
      </c>
      <c r="C23" s="255" t="s">
        <v>155</v>
      </c>
      <c r="D23" s="35" t="s">
        <v>15</v>
      </c>
      <c r="E23" s="174" t="s">
        <v>23</v>
      </c>
      <c r="F23" s="248">
        <v>40</v>
      </c>
      <c r="G23" s="181">
        <f>F23*0.92</f>
        <v>36.800000000000004</v>
      </c>
      <c r="H23" s="181">
        <f>F23*0.9</f>
        <v>36</v>
      </c>
      <c r="I23" s="181">
        <f>F23*0.88</f>
        <v>35.200000000000003</v>
      </c>
      <c r="J23" s="181">
        <f>F23*0.86</f>
        <v>34.4</v>
      </c>
      <c r="K23" s="183">
        <f>F23*0.84</f>
        <v>33.6</v>
      </c>
      <c r="L23" s="183">
        <f>F23*0.82</f>
        <v>32.799999999999997</v>
      </c>
      <c r="M23" s="238">
        <f>F23*0.8</f>
        <v>32</v>
      </c>
    </row>
    <row r="24" spans="1:13" ht="14.25" customHeight="1">
      <c r="A24" s="197"/>
      <c r="B24" s="175"/>
      <c r="C24" s="175"/>
      <c r="D24" s="32" t="s">
        <v>26</v>
      </c>
      <c r="E24" s="175"/>
      <c r="F24" s="247"/>
      <c r="G24" s="182"/>
      <c r="H24" s="182"/>
      <c r="I24" s="182"/>
      <c r="J24" s="182"/>
      <c r="K24" s="180"/>
      <c r="L24" s="180"/>
      <c r="M24" s="239"/>
    </row>
    <row r="25" spans="1:13" ht="15" customHeight="1">
      <c r="A25" s="197"/>
      <c r="B25" s="175"/>
      <c r="C25" s="80" t="s">
        <v>156</v>
      </c>
      <c r="D25" s="35" t="s">
        <v>72</v>
      </c>
      <c r="E25" s="175"/>
      <c r="F25" s="247"/>
      <c r="G25" s="182"/>
      <c r="H25" s="182"/>
      <c r="I25" s="182"/>
      <c r="J25" s="182"/>
      <c r="K25" s="180"/>
      <c r="L25" s="180"/>
      <c r="M25" s="239"/>
    </row>
    <row r="26" spans="1:13" ht="18" customHeight="1" thickBot="1">
      <c r="A26" s="197"/>
      <c r="B26" s="175"/>
      <c r="C26" s="80" t="s">
        <v>157</v>
      </c>
      <c r="D26" s="35" t="s">
        <v>69</v>
      </c>
      <c r="E26" s="175"/>
      <c r="F26" s="247"/>
      <c r="G26" s="182"/>
      <c r="H26" s="182"/>
      <c r="I26" s="182"/>
      <c r="J26" s="182"/>
      <c r="K26" s="180"/>
      <c r="L26" s="180"/>
      <c r="M26" s="240"/>
    </row>
    <row r="27" spans="1:13" ht="14.25" customHeight="1" thickBot="1">
      <c r="A27" s="199" t="s">
        <v>92</v>
      </c>
      <c r="B27" s="174" t="s">
        <v>83</v>
      </c>
      <c r="C27" s="174" t="s">
        <v>159</v>
      </c>
      <c r="D27" s="37" t="s">
        <v>140</v>
      </c>
      <c r="E27" s="174" t="s">
        <v>23</v>
      </c>
      <c r="F27" s="248">
        <v>42.5</v>
      </c>
      <c r="G27" s="181">
        <f>F27*0.92</f>
        <v>39.1</v>
      </c>
      <c r="H27" s="181">
        <f>F27*0.9</f>
        <v>38.25</v>
      </c>
      <c r="I27" s="181">
        <f>F27*0.88</f>
        <v>37.4</v>
      </c>
      <c r="J27" s="181">
        <f>F27*0.86</f>
        <v>36.549999999999997</v>
      </c>
      <c r="K27" s="183">
        <f>F27*0.84</f>
        <v>35.699999999999996</v>
      </c>
      <c r="L27" s="183">
        <f>F27*0.82</f>
        <v>34.85</v>
      </c>
      <c r="M27" s="238">
        <f>F27*0.8</f>
        <v>34</v>
      </c>
    </row>
    <row r="28" spans="1:13" ht="15" customHeight="1" thickBot="1">
      <c r="A28" s="197"/>
      <c r="B28" s="175"/>
      <c r="C28" s="175"/>
      <c r="D28" s="74" t="s">
        <v>141</v>
      </c>
      <c r="E28" s="175"/>
      <c r="F28" s="247"/>
      <c r="G28" s="182"/>
      <c r="H28" s="182"/>
      <c r="I28" s="182"/>
      <c r="J28" s="182"/>
      <c r="K28" s="180"/>
      <c r="L28" s="180"/>
      <c r="M28" s="239"/>
    </row>
    <row r="29" spans="1:13" ht="15" customHeight="1" thickBot="1">
      <c r="A29" s="197"/>
      <c r="B29" s="175"/>
      <c r="C29" s="175"/>
      <c r="D29" s="74" t="s">
        <v>143</v>
      </c>
      <c r="E29" s="175"/>
      <c r="F29" s="247"/>
      <c r="G29" s="182"/>
      <c r="H29" s="182"/>
      <c r="I29" s="182"/>
      <c r="J29" s="182"/>
      <c r="K29" s="180"/>
      <c r="L29" s="180"/>
      <c r="M29" s="239"/>
    </row>
    <row r="30" spans="1:13" ht="18" customHeight="1" thickBot="1">
      <c r="A30" s="198"/>
      <c r="B30" s="244"/>
      <c r="C30" s="244"/>
      <c r="D30" s="42" t="s">
        <v>142</v>
      </c>
      <c r="E30" s="244"/>
      <c r="F30" s="249"/>
      <c r="G30" s="241"/>
      <c r="H30" s="241"/>
      <c r="I30" s="241"/>
      <c r="J30" s="241"/>
      <c r="K30" s="242"/>
      <c r="L30" s="242"/>
      <c r="M30" s="240"/>
    </row>
    <row r="31" spans="1:13" ht="18" customHeight="1">
      <c r="A31" s="199" t="s">
        <v>98</v>
      </c>
      <c r="B31" s="174" t="s">
        <v>81</v>
      </c>
      <c r="C31" s="79"/>
      <c r="D31" s="33" t="s">
        <v>15</v>
      </c>
      <c r="E31" s="174" t="s">
        <v>23</v>
      </c>
      <c r="F31" s="248">
        <v>59</v>
      </c>
      <c r="G31" s="181">
        <f>F31*0.92</f>
        <v>54.28</v>
      </c>
      <c r="H31" s="181">
        <f>F31*0.9</f>
        <v>53.1</v>
      </c>
      <c r="I31" s="181">
        <f>F31*0.88</f>
        <v>51.92</v>
      </c>
      <c r="J31" s="181">
        <f>F31*0.86</f>
        <v>50.74</v>
      </c>
      <c r="K31" s="183">
        <f>F31*0.84</f>
        <v>49.559999999999995</v>
      </c>
      <c r="L31" s="183">
        <f>F31*0.82</f>
        <v>48.379999999999995</v>
      </c>
      <c r="M31" s="238">
        <f>F31*0.8</f>
        <v>47.2</v>
      </c>
    </row>
    <row r="32" spans="1:13" ht="12.75" customHeight="1">
      <c r="A32" s="197"/>
      <c r="B32" s="175"/>
      <c r="C32" s="80" t="s">
        <v>160</v>
      </c>
      <c r="D32" s="32" t="s">
        <v>26</v>
      </c>
      <c r="E32" s="175"/>
      <c r="F32" s="247"/>
      <c r="G32" s="182"/>
      <c r="H32" s="182"/>
      <c r="I32" s="182"/>
      <c r="J32" s="182"/>
      <c r="K32" s="180"/>
      <c r="L32" s="180"/>
      <c r="M32" s="239"/>
    </row>
    <row r="33" spans="1:13" ht="17.25" customHeight="1">
      <c r="A33" s="197"/>
      <c r="B33" s="175"/>
      <c r="C33" s="80"/>
      <c r="D33" s="32" t="s">
        <v>18</v>
      </c>
      <c r="E33" s="175"/>
      <c r="F33" s="247"/>
      <c r="G33" s="182"/>
      <c r="H33" s="182"/>
      <c r="I33" s="182"/>
      <c r="J33" s="182"/>
      <c r="K33" s="180"/>
      <c r="L33" s="180"/>
      <c r="M33" s="239"/>
    </row>
    <row r="34" spans="1:13" ht="19.5" customHeight="1">
      <c r="A34" s="197"/>
      <c r="B34" s="175"/>
      <c r="C34" s="80" t="s">
        <v>161</v>
      </c>
      <c r="D34" s="32" t="s">
        <v>121</v>
      </c>
      <c r="E34" s="175"/>
      <c r="F34" s="291"/>
      <c r="G34" s="292"/>
      <c r="H34" s="292"/>
      <c r="I34" s="292"/>
      <c r="J34" s="292"/>
      <c r="K34" s="293"/>
      <c r="L34" s="293"/>
      <c r="M34" s="294"/>
    </row>
    <row r="35" spans="1:13" ht="18" customHeight="1">
      <c r="A35" s="197"/>
      <c r="B35" s="175"/>
      <c r="C35" s="80"/>
      <c r="D35" s="32" t="s">
        <v>151</v>
      </c>
      <c r="E35" s="175"/>
      <c r="F35" s="105">
        <v>70</v>
      </c>
      <c r="G35" s="98">
        <f>F35*0.92</f>
        <v>64.400000000000006</v>
      </c>
      <c r="H35" s="98">
        <f>F35*0.9</f>
        <v>63</v>
      </c>
      <c r="I35" s="98">
        <f>F35*0.88</f>
        <v>61.6</v>
      </c>
      <c r="J35" s="98">
        <f>F35*0.86</f>
        <v>60.199999999999996</v>
      </c>
      <c r="K35" s="100">
        <f>F35*0.84</f>
        <v>58.8</v>
      </c>
      <c r="L35" s="100">
        <f>F35*0.82</f>
        <v>57.4</v>
      </c>
      <c r="M35" s="97">
        <f>F35*0.8</f>
        <v>56</v>
      </c>
    </row>
    <row r="36" spans="1:13" ht="17.25" customHeight="1">
      <c r="A36" s="197"/>
      <c r="B36" s="175"/>
      <c r="C36" s="80" t="s">
        <v>162</v>
      </c>
      <c r="D36" s="32" t="s">
        <v>152</v>
      </c>
      <c r="E36" s="175"/>
      <c r="F36" s="105">
        <v>70</v>
      </c>
      <c r="G36" s="98">
        <f>F36*0.92</f>
        <v>64.400000000000006</v>
      </c>
      <c r="H36" s="98">
        <f>F36*0.9</f>
        <v>63</v>
      </c>
      <c r="I36" s="98">
        <f>F36*0.88</f>
        <v>61.6</v>
      </c>
      <c r="J36" s="98">
        <f>F36*0.86</f>
        <v>60.199999999999996</v>
      </c>
      <c r="K36" s="100">
        <f>F36*0.84</f>
        <v>58.8</v>
      </c>
      <c r="L36" s="100">
        <f>F36*0.82</f>
        <v>57.4</v>
      </c>
      <c r="M36" s="97">
        <f>F36*0.8</f>
        <v>56</v>
      </c>
    </row>
    <row r="37" spans="1:13" ht="14.25" customHeight="1">
      <c r="A37" s="197"/>
      <c r="B37" s="175"/>
      <c r="C37" s="80"/>
      <c r="D37" s="32" t="s">
        <v>123</v>
      </c>
      <c r="E37" s="175"/>
      <c r="F37" s="86">
        <v>64.5</v>
      </c>
      <c r="G37" s="87">
        <f>F37*0.92</f>
        <v>59.34</v>
      </c>
      <c r="H37" s="87">
        <f>F37*0.9</f>
        <v>58.050000000000004</v>
      </c>
      <c r="I37" s="87">
        <f>F37*0.88</f>
        <v>56.76</v>
      </c>
      <c r="J37" s="87">
        <f>F37*0.86</f>
        <v>55.47</v>
      </c>
      <c r="K37" s="91">
        <f>F37*0.84</f>
        <v>54.18</v>
      </c>
      <c r="L37" s="91">
        <f>F37*0.82</f>
        <v>52.889999999999993</v>
      </c>
      <c r="M37" s="295">
        <f>F37*0.8</f>
        <v>51.6</v>
      </c>
    </row>
    <row r="38" spans="1:13" ht="15.75" customHeight="1" thickBot="1">
      <c r="A38" s="198"/>
      <c r="B38" s="244"/>
      <c r="C38" s="81"/>
      <c r="D38" s="43" t="s">
        <v>153</v>
      </c>
      <c r="E38" s="244"/>
      <c r="F38" s="106">
        <v>63</v>
      </c>
      <c r="G38" s="103">
        <f>F38*0.92</f>
        <v>57.96</v>
      </c>
      <c r="H38" s="103">
        <f>F38*0.9</f>
        <v>56.7</v>
      </c>
      <c r="I38" s="103">
        <f>F38*0.88</f>
        <v>55.44</v>
      </c>
      <c r="J38" s="103">
        <f>F38*0.86</f>
        <v>54.18</v>
      </c>
      <c r="K38" s="101">
        <f>F38*0.84</f>
        <v>52.919999999999995</v>
      </c>
      <c r="L38" s="101">
        <f>F38*0.82</f>
        <v>51.66</v>
      </c>
      <c r="M38" s="109">
        <f>F38*0.8</f>
        <v>50.400000000000006</v>
      </c>
    </row>
    <row r="39" spans="1:13" ht="17.25" customHeight="1">
      <c r="A39" s="175" t="s">
        <v>98</v>
      </c>
      <c r="B39" s="175" t="s">
        <v>81</v>
      </c>
      <c r="C39" s="299"/>
      <c r="D39" s="35" t="s">
        <v>15</v>
      </c>
      <c r="E39" s="175" t="s">
        <v>23</v>
      </c>
      <c r="F39" s="247">
        <v>62.5</v>
      </c>
      <c r="G39" s="182">
        <f>F39*0.92</f>
        <v>57.5</v>
      </c>
      <c r="H39" s="182">
        <f>F39*0.9</f>
        <v>56.25</v>
      </c>
      <c r="I39" s="182">
        <f>F39*0.88</f>
        <v>55</v>
      </c>
      <c r="J39" s="182">
        <f>F39*0.86</f>
        <v>53.75</v>
      </c>
      <c r="K39" s="180">
        <f>F39*0.84</f>
        <v>52.5</v>
      </c>
      <c r="L39" s="180">
        <f>F39*0.82</f>
        <v>51.25</v>
      </c>
      <c r="M39" s="180">
        <f>F39*0.8</f>
        <v>50</v>
      </c>
    </row>
    <row r="40" spans="1:13" ht="18" customHeight="1">
      <c r="A40" s="175"/>
      <c r="B40" s="175"/>
      <c r="C40" s="300"/>
      <c r="D40" s="32" t="s">
        <v>26</v>
      </c>
      <c r="E40" s="175"/>
      <c r="F40" s="247"/>
      <c r="G40" s="182"/>
      <c r="H40" s="182"/>
      <c r="I40" s="182"/>
      <c r="J40" s="182"/>
      <c r="K40" s="180"/>
      <c r="L40" s="180"/>
      <c r="M40" s="180"/>
    </row>
    <row r="41" spans="1:13" ht="18" customHeight="1">
      <c r="A41" s="175"/>
      <c r="B41" s="175"/>
      <c r="C41" s="300"/>
      <c r="D41" s="32" t="s">
        <v>18</v>
      </c>
      <c r="E41" s="175"/>
      <c r="F41" s="247"/>
      <c r="G41" s="182"/>
      <c r="H41" s="182"/>
      <c r="I41" s="182"/>
      <c r="J41" s="182"/>
      <c r="K41" s="180"/>
      <c r="L41" s="180"/>
      <c r="M41" s="180"/>
    </row>
    <row r="42" spans="1:13" ht="19.5" customHeight="1">
      <c r="A42" s="175"/>
      <c r="B42" s="175"/>
      <c r="C42" s="80" t="s">
        <v>163</v>
      </c>
      <c r="D42" s="32" t="s">
        <v>121</v>
      </c>
      <c r="E42" s="175"/>
      <c r="F42" s="291"/>
      <c r="G42" s="292"/>
      <c r="H42" s="292"/>
      <c r="I42" s="292"/>
      <c r="J42" s="292"/>
      <c r="K42" s="293"/>
      <c r="L42" s="293"/>
      <c r="M42" s="293"/>
    </row>
    <row r="43" spans="1:13" ht="18" customHeight="1">
      <c r="A43" s="175"/>
      <c r="B43" s="175"/>
      <c r="C43" s="80"/>
      <c r="D43" s="32" t="s">
        <v>151</v>
      </c>
      <c r="E43" s="175"/>
      <c r="F43" s="105">
        <v>73</v>
      </c>
      <c r="G43" s="98">
        <f>F43*0.92</f>
        <v>67.16</v>
      </c>
      <c r="H43" s="98">
        <f>F43*0.9</f>
        <v>65.7</v>
      </c>
      <c r="I43" s="98">
        <f>F43*0.88</f>
        <v>64.239999999999995</v>
      </c>
      <c r="J43" s="98">
        <f>F43*0.86</f>
        <v>62.78</v>
      </c>
      <c r="K43" s="100">
        <f>F43*0.84</f>
        <v>61.32</v>
      </c>
      <c r="L43" s="100">
        <f>F43*0.82</f>
        <v>59.86</v>
      </c>
      <c r="M43" s="100">
        <f>F43*0.8</f>
        <v>58.400000000000006</v>
      </c>
    </row>
    <row r="44" spans="1:13" ht="18" customHeight="1">
      <c r="A44" s="175"/>
      <c r="B44" s="175"/>
      <c r="C44" s="80" t="s">
        <v>164</v>
      </c>
      <c r="D44" s="32" t="s">
        <v>152</v>
      </c>
      <c r="E44" s="175"/>
      <c r="F44" s="105">
        <v>73</v>
      </c>
      <c r="G44" s="98">
        <f>F44*0.92</f>
        <v>67.16</v>
      </c>
      <c r="H44" s="98">
        <f>F44*0.9</f>
        <v>65.7</v>
      </c>
      <c r="I44" s="98">
        <f>F44*0.88</f>
        <v>64.239999999999995</v>
      </c>
      <c r="J44" s="98">
        <f>F44*0.86</f>
        <v>62.78</v>
      </c>
      <c r="K44" s="100">
        <f>F44*0.84</f>
        <v>61.32</v>
      </c>
      <c r="L44" s="100">
        <f>F44*0.82</f>
        <v>59.86</v>
      </c>
      <c r="M44" s="100">
        <f>F44*0.8</f>
        <v>58.400000000000006</v>
      </c>
    </row>
    <row r="45" spans="1:13" ht="17.25" customHeight="1">
      <c r="A45" s="175"/>
      <c r="B45" s="175"/>
      <c r="C45" s="300"/>
      <c r="D45" s="32" t="s">
        <v>123</v>
      </c>
      <c r="E45" s="175"/>
      <c r="F45" s="86">
        <v>67.5</v>
      </c>
      <c r="G45" s="87">
        <f>F45*0.92</f>
        <v>62.1</v>
      </c>
      <c r="H45" s="87">
        <f>F45*0.9</f>
        <v>60.75</v>
      </c>
      <c r="I45" s="87">
        <f>F45*0.88</f>
        <v>59.4</v>
      </c>
      <c r="J45" s="87">
        <f>F45*0.86</f>
        <v>58.05</v>
      </c>
      <c r="K45" s="91">
        <f>F45*0.84</f>
        <v>56.699999999999996</v>
      </c>
      <c r="L45" s="91">
        <f>F45*0.82</f>
        <v>55.349999999999994</v>
      </c>
      <c r="M45" s="91">
        <f>F45*0.8</f>
        <v>54</v>
      </c>
    </row>
    <row r="46" spans="1:13" ht="19.5" customHeight="1">
      <c r="A46" s="296"/>
      <c r="B46" s="296"/>
      <c r="C46" s="304"/>
      <c r="D46" s="32" t="s">
        <v>153</v>
      </c>
      <c r="E46" s="296"/>
      <c r="F46" s="86">
        <v>66.5</v>
      </c>
      <c r="G46" s="87">
        <f>F46*0.92</f>
        <v>61.18</v>
      </c>
      <c r="H46" s="87">
        <f>F46*0.9</f>
        <v>59.85</v>
      </c>
      <c r="I46" s="87">
        <f>F46*0.88</f>
        <v>58.52</v>
      </c>
      <c r="J46" s="87">
        <f>F46*0.86</f>
        <v>57.19</v>
      </c>
      <c r="K46" s="91">
        <f>F46*0.84</f>
        <v>55.86</v>
      </c>
      <c r="L46" s="91">
        <f>F46*0.82</f>
        <v>54.529999999999994</v>
      </c>
      <c r="M46" s="91">
        <f>F46*0.8</f>
        <v>53.2</v>
      </c>
    </row>
    <row r="47" spans="1:13" s="17" customFormat="1" ht="15.75" customHeight="1">
      <c r="A47" s="89"/>
      <c r="B47" s="89"/>
      <c r="C47" s="89"/>
      <c r="D47" s="89"/>
      <c r="E47" s="89"/>
      <c r="F47" s="49"/>
      <c r="G47" s="256"/>
      <c r="H47" s="256"/>
      <c r="I47" s="256"/>
      <c r="J47" s="49"/>
      <c r="K47" s="256" t="s">
        <v>116</v>
      </c>
      <c r="L47" s="256"/>
      <c r="M47" s="256"/>
    </row>
    <row r="48" spans="1:13" ht="15.75">
      <c r="K48" s="16" t="s">
        <v>4</v>
      </c>
      <c r="L48" s="16"/>
      <c r="M48" s="16"/>
    </row>
    <row r="49" spans="1:13" ht="15.75">
      <c r="I49" s="223" t="s">
        <v>95</v>
      </c>
      <c r="J49" s="223"/>
      <c r="K49" s="223"/>
      <c r="L49" s="223"/>
      <c r="M49" s="223"/>
    </row>
    <row r="50" spans="1:13" ht="16.5" thickBot="1">
      <c r="I50" s="15"/>
      <c r="J50" s="1" t="s">
        <v>37</v>
      </c>
      <c r="K50" s="1"/>
      <c r="L50" s="223" t="s">
        <v>34</v>
      </c>
      <c r="M50" s="223"/>
    </row>
    <row r="51" spans="1:13" ht="15.75" customHeight="1" thickBot="1">
      <c r="A51" s="133" t="s">
        <v>0</v>
      </c>
      <c r="B51" s="133" t="s">
        <v>1</v>
      </c>
      <c r="C51" s="134" t="s">
        <v>2</v>
      </c>
      <c r="D51" s="133" t="s">
        <v>3</v>
      </c>
      <c r="E51" s="135" t="s">
        <v>20</v>
      </c>
      <c r="F51" s="136" t="s">
        <v>11</v>
      </c>
      <c r="G51" s="137" t="s">
        <v>32</v>
      </c>
      <c r="H51" s="138"/>
      <c r="I51" s="138"/>
      <c r="J51" s="138"/>
      <c r="K51" s="138"/>
      <c r="L51" s="138"/>
      <c r="M51" s="139"/>
    </row>
    <row r="52" spans="1:13" ht="27" customHeight="1" thickBot="1">
      <c r="A52" s="133"/>
      <c r="B52" s="133"/>
      <c r="C52" s="134"/>
      <c r="D52" s="133"/>
      <c r="E52" s="135"/>
      <c r="F52" s="136"/>
      <c r="G52" s="133" t="s">
        <v>108</v>
      </c>
      <c r="H52" s="133" t="s">
        <v>109</v>
      </c>
      <c r="I52" s="133" t="s">
        <v>110</v>
      </c>
      <c r="J52" s="133" t="s">
        <v>111</v>
      </c>
      <c r="K52" s="133" t="s">
        <v>112</v>
      </c>
      <c r="L52" s="133" t="s">
        <v>113</v>
      </c>
      <c r="M52" s="133" t="s">
        <v>114</v>
      </c>
    </row>
    <row r="53" spans="1:13" ht="19.5" customHeight="1" thickBot="1">
      <c r="A53" s="133"/>
      <c r="B53" s="133"/>
      <c r="C53" s="134"/>
      <c r="D53" s="133"/>
      <c r="E53" s="135"/>
      <c r="F53" s="136"/>
      <c r="G53" s="133"/>
      <c r="H53" s="133"/>
      <c r="I53" s="133"/>
      <c r="J53" s="133"/>
      <c r="K53" s="133"/>
      <c r="L53" s="133"/>
      <c r="M53" s="133"/>
    </row>
    <row r="54" spans="1:13" ht="12" customHeight="1" thickBot="1">
      <c r="A54" s="133"/>
      <c r="B54" s="133"/>
      <c r="C54" s="134"/>
      <c r="D54" s="133"/>
      <c r="E54" s="135"/>
      <c r="F54" s="136"/>
      <c r="G54" s="133"/>
      <c r="H54" s="133"/>
      <c r="I54" s="133"/>
      <c r="J54" s="133"/>
      <c r="K54" s="133"/>
      <c r="L54" s="133"/>
      <c r="M54" s="133"/>
    </row>
    <row r="55" spans="1:13" ht="16.5" customHeight="1">
      <c r="A55" s="255" t="s">
        <v>98</v>
      </c>
      <c r="B55" s="255" t="s">
        <v>81</v>
      </c>
      <c r="C55" s="303"/>
      <c r="D55" s="32" t="s">
        <v>15</v>
      </c>
      <c r="E55" s="255" t="s">
        <v>23</v>
      </c>
      <c r="F55" s="253">
        <v>51</v>
      </c>
      <c r="G55" s="243">
        <f>F55*0.92</f>
        <v>46.92</v>
      </c>
      <c r="H55" s="243">
        <f>F55*0.9</f>
        <v>45.9</v>
      </c>
      <c r="I55" s="243">
        <f>F55*0.88</f>
        <v>44.88</v>
      </c>
      <c r="J55" s="243">
        <f>F55*0.86</f>
        <v>43.86</v>
      </c>
      <c r="K55" s="188">
        <f>F55*0.84</f>
        <v>42.839999999999996</v>
      </c>
      <c r="L55" s="188">
        <f>F55*0.82</f>
        <v>41.82</v>
      </c>
      <c r="M55" s="188">
        <f>F55*0.8</f>
        <v>40.800000000000004</v>
      </c>
    </row>
    <row r="56" spans="1:13" ht="16.5" customHeight="1">
      <c r="A56" s="175"/>
      <c r="B56" s="175"/>
      <c r="C56" s="80" t="s">
        <v>165</v>
      </c>
      <c r="D56" s="32" t="s">
        <v>26</v>
      </c>
      <c r="E56" s="175"/>
      <c r="F56" s="247"/>
      <c r="G56" s="182"/>
      <c r="H56" s="182"/>
      <c r="I56" s="182"/>
      <c r="J56" s="182"/>
      <c r="K56" s="180"/>
      <c r="L56" s="180"/>
      <c r="M56" s="180"/>
    </row>
    <row r="57" spans="1:13" ht="16.5" customHeight="1">
      <c r="A57" s="175"/>
      <c r="B57" s="175"/>
      <c r="C57" s="80"/>
      <c r="D57" s="32" t="s">
        <v>18</v>
      </c>
      <c r="E57" s="175"/>
      <c r="F57" s="247"/>
      <c r="G57" s="182"/>
      <c r="H57" s="182"/>
      <c r="I57" s="182"/>
      <c r="J57" s="182"/>
      <c r="K57" s="180"/>
      <c r="L57" s="180"/>
      <c r="M57" s="180"/>
    </row>
    <row r="58" spans="1:13" ht="16.5" customHeight="1">
      <c r="A58" s="175"/>
      <c r="B58" s="175"/>
      <c r="C58" s="80" t="s">
        <v>166</v>
      </c>
      <c r="D58" s="32" t="s">
        <v>121</v>
      </c>
      <c r="E58" s="175"/>
      <c r="F58" s="291"/>
      <c r="G58" s="292"/>
      <c r="H58" s="292"/>
      <c r="I58" s="292"/>
      <c r="J58" s="292"/>
      <c r="K58" s="293"/>
      <c r="L58" s="293"/>
      <c r="M58" s="293"/>
    </row>
    <row r="59" spans="1:13" ht="16.5" customHeight="1">
      <c r="A59" s="175"/>
      <c r="B59" s="175"/>
      <c r="C59" s="80"/>
      <c r="D59" s="32" t="s">
        <v>151</v>
      </c>
      <c r="E59" s="175"/>
      <c r="F59" s="105">
        <v>61.5</v>
      </c>
      <c r="G59" s="98">
        <f>F59*0.92</f>
        <v>56.580000000000005</v>
      </c>
      <c r="H59" s="98">
        <f>F59*0.9</f>
        <v>55.35</v>
      </c>
      <c r="I59" s="98">
        <f>F59*0.88</f>
        <v>54.12</v>
      </c>
      <c r="J59" s="98">
        <f>F59*0.86</f>
        <v>52.89</v>
      </c>
      <c r="K59" s="100">
        <f>F59*0.84</f>
        <v>51.66</v>
      </c>
      <c r="L59" s="100">
        <f>F59*0.82</f>
        <v>50.43</v>
      </c>
      <c r="M59" s="100">
        <f>F59*0.8</f>
        <v>49.2</v>
      </c>
    </row>
    <row r="60" spans="1:13" ht="16.5" customHeight="1">
      <c r="A60" s="175"/>
      <c r="B60" s="175"/>
      <c r="C60" s="80" t="s">
        <v>167</v>
      </c>
      <c r="D60" s="32" t="s">
        <v>152</v>
      </c>
      <c r="E60" s="175"/>
      <c r="F60" s="105">
        <v>61.5</v>
      </c>
      <c r="G60" s="98">
        <f>F60*0.92</f>
        <v>56.580000000000005</v>
      </c>
      <c r="H60" s="98">
        <f>F60*0.9</f>
        <v>55.35</v>
      </c>
      <c r="I60" s="98">
        <f>F60*0.88</f>
        <v>54.12</v>
      </c>
      <c r="J60" s="98">
        <f>F60*0.86</f>
        <v>52.89</v>
      </c>
      <c r="K60" s="100">
        <f>F60*0.84</f>
        <v>51.66</v>
      </c>
      <c r="L60" s="100">
        <f>F60*0.82</f>
        <v>50.43</v>
      </c>
      <c r="M60" s="100">
        <f>F60*0.8</f>
        <v>49.2</v>
      </c>
    </row>
    <row r="61" spans="1:13" ht="16.5" customHeight="1">
      <c r="A61" s="175"/>
      <c r="B61" s="175"/>
      <c r="C61" s="300"/>
      <c r="D61" s="32" t="s">
        <v>123</v>
      </c>
      <c r="E61" s="175"/>
      <c r="F61" s="86">
        <v>55.5</v>
      </c>
      <c r="G61" s="87">
        <f>F61*0.92</f>
        <v>51.06</v>
      </c>
      <c r="H61" s="87">
        <f>F61*0.9</f>
        <v>49.95</v>
      </c>
      <c r="I61" s="87">
        <f>F61*0.88</f>
        <v>48.84</v>
      </c>
      <c r="J61" s="87">
        <f>F61*0.86</f>
        <v>47.73</v>
      </c>
      <c r="K61" s="91">
        <f>F61*0.84</f>
        <v>46.62</v>
      </c>
      <c r="L61" s="91">
        <f>F61*0.82</f>
        <v>45.51</v>
      </c>
      <c r="M61" s="91">
        <f>F61*0.8</f>
        <v>44.400000000000006</v>
      </c>
    </row>
    <row r="62" spans="1:13" ht="16.5" customHeight="1" thickBot="1">
      <c r="A62" s="296"/>
      <c r="B62" s="296"/>
      <c r="C62" s="301"/>
      <c r="D62" s="32" t="s">
        <v>153</v>
      </c>
      <c r="E62" s="296"/>
      <c r="F62" s="86">
        <v>54.5</v>
      </c>
      <c r="G62" s="87">
        <f>F62*0.92</f>
        <v>50.14</v>
      </c>
      <c r="H62" s="87">
        <f>F62*0.9</f>
        <v>49.050000000000004</v>
      </c>
      <c r="I62" s="87">
        <f>F62*0.88</f>
        <v>47.96</v>
      </c>
      <c r="J62" s="87">
        <f>F62*0.86</f>
        <v>46.87</v>
      </c>
      <c r="K62" s="91">
        <f>F62*0.84</f>
        <v>45.78</v>
      </c>
      <c r="L62" s="91">
        <f>F62*0.82</f>
        <v>44.69</v>
      </c>
      <c r="M62" s="91">
        <f>F62*0.8</f>
        <v>43.6</v>
      </c>
    </row>
    <row r="63" spans="1:13" ht="17.25" customHeight="1">
      <c r="A63" s="199" t="s">
        <v>99</v>
      </c>
      <c r="B63" s="174" t="s">
        <v>81</v>
      </c>
      <c r="C63" s="174" t="s">
        <v>159</v>
      </c>
      <c r="D63" s="33" t="s">
        <v>15</v>
      </c>
      <c r="E63" s="174" t="s">
        <v>23</v>
      </c>
      <c r="F63" s="248">
        <v>53.5</v>
      </c>
      <c r="G63" s="181">
        <f>F63*0.92</f>
        <v>49.22</v>
      </c>
      <c r="H63" s="181">
        <f>F63*0.9</f>
        <v>48.15</v>
      </c>
      <c r="I63" s="181">
        <f>F63*0.88</f>
        <v>47.08</v>
      </c>
      <c r="J63" s="181">
        <f>F63*0.86</f>
        <v>46.01</v>
      </c>
      <c r="K63" s="183">
        <f>F63*0.84</f>
        <v>44.94</v>
      </c>
      <c r="L63" s="183">
        <f>F63*0.82</f>
        <v>43.87</v>
      </c>
      <c r="M63" s="238">
        <f>F63*0.8</f>
        <v>42.800000000000004</v>
      </c>
    </row>
    <row r="64" spans="1:13" ht="17.25" customHeight="1">
      <c r="A64" s="197"/>
      <c r="B64" s="175"/>
      <c r="C64" s="175"/>
      <c r="D64" s="32" t="s">
        <v>26</v>
      </c>
      <c r="E64" s="175"/>
      <c r="F64" s="247"/>
      <c r="G64" s="182"/>
      <c r="H64" s="182"/>
      <c r="I64" s="182"/>
      <c r="J64" s="182"/>
      <c r="K64" s="180"/>
      <c r="L64" s="180"/>
      <c r="M64" s="239"/>
    </row>
    <row r="65" spans="1:13" ht="17.25" customHeight="1">
      <c r="A65" s="197"/>
      <c r="B65" s="175"/>
      <c r="C65" s="175"/>
      <c r="D65" s="32" t="s">
        <v>18</v>
      </c>
      <c r="E65" s="175"/>
      <c r="F65" s="247"/>
      <c r="G65" s="182"/>
      <c r="H65" s="182"/>
      <c r="I65" s="182"/>
      <c r="J65" s="182"/>
      <c r="K65" s="180"/>
      <c r="L65" s="180"/>
      <c r="M65" s="239"/>
    </row>
    <row r="66" spans="1:13" ht="17.25" customHeight="1" thickBot="1">
      <c r="A66" s="197"/>
      <c r="B66" s="175"/>
      <c r="C66" s="175"/>
      <c r="D66" s="32" t="s">
        <v>62</v>
      </c>
      <c r="E66" s="175"/>
      <c r="F66" s="249"/>
      <c r="G66" s="241"/>
      <c r="H66" s="241"/>
      <c r="I66" s="241"/>
      <c r="J66" s="241"/>
      <c r="K66" s="242"/>
      <c r="L66" s="242"/>
      <c r="M66" s="240"/>
    </row>
    <row r="67" spans="1:13" ht="17.25" customHeight="1">
      <c r="A67" s="197"/>
      <c r="B67" s="175"/>
      <c r="C67" s="175"/>
      <c r="D67" s="35" t="s">
        <v>151</v>
      </c>
      <c r="E67" s="175"/>
      <c r="F67" s="248">
        <v>70</v>
      </c>
      <c r="G67" s="181">
        <f>F67*0.92</f>
        <v>64.400000000000006</v>
      </c>
      <c r="H67" s="181">
        <f>F67*0.9</f>
        <v>63</v>
      </c>
      <c r="I67" s="181">
        <f>F67*0.88</f>
        <v>61.6</v>
      </c>
      <c r="J67" s="181">
        <f>F67*0.86</f>
        <v>60.199999999999996</v>
      </c>
      <c r="K67" s="183">
        <f>F67*0.84</f>
        <v>58.8</v>
      </c>
      <c r="L67" s="183">
        <f>F67*0.82</f>
        <v>57.4</v>
      </c>
      <c r="M67" s="238">
        <f>F67*0.8</f>
        <v>56</v>
      </c>
    </row>
    <row r="68" spans="1:13" ht="17.25" customHeight="1" thickBot="1">
      <c r="A68" s="197"/>
      <c r="B68" s="175"/>
      <c r="C68" s="175"/>
      <c r="D68" s="34" t="s">
        <v>152</v>
      </c>
      <c r="E68" s="175"/>
      <c r="F68" s="291"/>
      <c r="G68" s="292"/>
      <c r="H68" s="292"/>
      <c r="I68" s="292"/>
      <c r="J68" s="292"/>
      <c r="K68" s="293"/>
      <c r="L68" s="293"/>
      <c r="M68" s="294"/>
    </row>
    <row r="69" spans="1:13" ht="17.25" customHeight="1" thickBot="1">
      <c r="A69" s="197"/>
      <c r="B69" s="175"/>
      <c r="C69" s="175"/>
      <c r="D69" s="33" t="s">
        <v>123</v>
      </c>
      <c r="E69" s="175"/>
      <c r="F69" s="83">
        <v>64.5</v>
      </c>
      <c r="G69" s="84">
        <f>F69*0.92</f>
        <v>59.34</v>
      </c>
      <c r="H69" s="84">
        <f>F69*0.9</f>
        <v>58.050000000000004</v>
      </c>
      <c r="I69" s="84">
        <f>F69*0.88</f>
        <v>56.76</v>
      </c>
      <c r="J69" s="84">
        <f>F69*0.86</f>
        <v>55.47</v>
      </c>
      <c r="K69" s="107">
        <f>F69*0.84</f>
        <v>54.18</v>
      </c>
      <c r="L69" s="107">
        <f>F69*0.82</f>
        <v>52.889999999999993</v>
      </c>
      <c r="M69" s="92">
        <f>F69*0.8</f>
        <v>51.6</v>
      </c>
    </row>
    <row r="70" spans="1:13" ht="17.25" customHeight="1" thickBot="1">
      <c r="A70" s="298"/>
      <c r="B70" s="296"/>
      <c r="C70" s="296"/>
      <c r="D70" s="32" t="s">
        <v>153</v>
      </c>
      <c r="E70" s="296"/>
      <c r="F70" s="83">
        <v>63</v>
      </c>
      <c r="G70" s="84">
        <f>F70*0.92</f>
        <v>57.96</v>
      </c>
      <c r="H70" s="84">
        <f>F70*0.9</f>
        <v>56.7</v>
      </c>
      <c r="I70" s="84">
        <f>F70*0.88</f>
        <v>55.44</v>
      </c>
      <c r="J70" s="84">
        <f>F70*0.86</f>
        <v>54.18</v>
      </c>
      <c r="K70" s="107">
        <f>F70*0.84</f>
        <v>52.919999999999995</v>
      </c>
      <c r="L70" s="107">
        <f>F70*0.82</f>
        <v>51.66</v>
      </c>
      <c r="M70" s="92">
        <f>F70*0.8</f>
        <v>50.400000000000006</v>
      </c>
    </row>
    <row r="71" spans="1:13" ht="15.75" customHeight="1">
      <c r="A71" s="255" t="s">
        <v>154</v>
      </c>
      <c r="B71" s="255" t="s">
        <v>81</v>
      </c>
      <c r="C71" s="79"/>
      <c r="D71" s="32" t="s">
        <v>15</v>
      </c>
      <c r="E71" s="255" t="s">
        <v>23</v>
      </c>
      <c r="F71" s="253">
        <v>60.5</v>
      </c>
      <c r="G71" s="243">
        <f>F71*0.92</f>
        <v>55.660000000000004</v>
      </c>
      <c r="H71" s="243">
        <f>F71*0.9</f>
        <v>54.45</v>
      </c>
      <c r="I71" s="243">
        <f>F71*0.88</f>
        <v>53.24</v>
      </c>
      <c r="J71" s="243">
        <f>F71*0.86</f>
        <v>52.03</v>
      </c>
      <c r="K71" s="188">
        <f>F71*0.84</f>
        <v>50.82</v>
      </c>
      <c r="L71" s="188">
        <f>F71*0.82</f>
        <v>49.61</v>
      </c>
      <c r="M71" s="188">
        <f>F71*0.8</f>
        <v>48.400000000000006</v>
      </c>
    </row>
    <row r="72" spans="1:13" ht="15.75" customHeight="1">
      <c r="A72" s="175"/>
      <c r="B72" s="175"/>
      <c r="C72" s="80" t="s">
        <v>160</v>
      </c>
      <c r="D72" s="32" t="s">
        <v>26</v>
      </c>
      <c r="E72" s="175"/>
      <c r="F72" s="247"/>
      <c r="G72" s="182"/>
      <c r="H72" s="182"/>
      <c r="I72" s="182"/>
      <c r="J72" s="182"/>
      <c r="K72" s="180"/>
      <c r="L72" s="180"/>
      <c r="M72" s="180"/>
    </row>
    <row r="73" spans="1:13" ht="15.75" customHeight="1">
      <c r="A73" s="175"/>
      <c r="B73" s="175"/>
      <c r="C73" s="80"/>
      <c r="D73" s="32" t="s">
        <v>18</v>
      </c>
      <c r="E73" s="175"/>
      <c r="F73" s="247"/>
      <c r="G73" s="182"/>
      <c r="H73" s="182"/>
      <c r="I73" s="182"/>
      <c r="J73" s="182"/>
      <c r="K73" s="180"/>
      <c r="L73" s="180"/>
      <c r="M73" s="180"/>
    </row>
    <row r="74" spans="1:13" ht="15.75" customHeight="1">
      <c r="A74" s="175"/>
      <c r="B74" s="175"/>
      <c r="C74" s="80" t="s">
        <v>161</v>
      </c>
      <c r="D74" s="32" t="s">
        <v>121</v>
      </c>
      <c r="E74" s="175"/>
      <c r="F74" s="291"/>
      <c r="G74" s="292"/>
      <c r="H74" s="292"/>
      <c r="I74" s="292"/>
      <c r="J74" s="292"/>
      <c r="K74" s="293"/>
      <c r="L74" s="293"/>
      <c r="M74" s="293"/>
    </row>
    <row r="75" spans="1:13" ht="15.75" customHeight="1">
      <c r="A75" s="175"/>
      <c r="B75" s="175"/>
      <c r="C75" s="80"/>
      <c r="D75" s="32" t="s">
        <v>151</v>
      </c>
      <c r="E75" s="175"/>
      <c r="F75" s="105">
        <v>71</v>
      </c>
      <c r="G75" s="98">
        <f>F75*0.92</f>
        <v>65.320000000000007</v>
      </c>
      <c r="H75" s="98">
        <f>F75*0.9</f>
        <v>63.9</v>
      </c>
      <c r="I75" s="98">
        <f>F75*0.88</f>
        <v>62.48</v>
      </c>
      <c r="J75" s="98">
        <f>F75*0.86</f>
        <v>61.06</v>
      </c>
      <c r="K75" s="100">
        <f>F75*0.84</f>
        <v>59.64</v>
      </c>
      <c r="L75" s="100">
        <f>F75*0.82</f>
        <v>58.22</v>
      </c>
      <c r="M75" s="100">
        <f>F75*0.8</f>
        <v>56.800000000000004</v>
      </c>
    </row>
    <row r="76" spans="1:13" ht="15.75" customHeight="1">
      <c r="A76" s="175"/>
      <c r="B76" s="175"/>
      <c r="C76" s="80" t="s">
        <v>162</v>
      </c>
      <c r="D76" s="32" t="s">
        <v>152</v>
      </c>
      <c r="E76" s="175"/>
      <c r="F76" s="105">
        <v>71</v>
      </c>
      <c r="G76" s="98">
        <f>F76*0.92</f>
        <v>65.320000000000007</v>
      </c>
      <c r="H76" s="98">
        <f>F76*0.9</f>
        <v>63.9</v>
      </c>
      <c r="I76" s="98">
        <f>F76*0.88</f>
        <v>62.48</v>
      </c>
      <c r="J76" s="98">
        <f>F76*0.86</f>
        <v>61.06</v>
      </c>
      <c r="K76" s="100">
        <f>F76*0.84</f>
        <v>59.64</v>
      </c>
      <c r="L76" s="100">
        <f>F76*0.82</f>
        <v>58.22</v>
      </c>
      <c r="M76" s="100">
        <f>F76*0.8</f>
        <v>56.800000000000004</v>
      </c>
    </row>
    <row r="77" spans="1:13" ht="15.75" customHeight="1">
      <c r="A77" s="175"/>
      <c r="B77" s="175"/>
      <c r="C77" s="80"/>
      <c r="D77" s="32" t="s">
        <v>69</v>
      </c>
      <c r="E77" s="175"/>
      <c r="F77" s="86">
        <v>64.5</v>
      </c>
      <c r="G77" s="87">
        <f>F77*0.92</f>
        <v>59.34</v>
      </c>
      <c r="H77" s="87">
        <f>F77*0.9</f>
        <v>58.050000000000004</v>
      </c>
      <c r="I77" s="87">
        <f>F77*0.88</f>
        <v>56.76</v>
      </c>
      <c r="J77" s="87">
        <f>F77*0.86</f>
        <v>55.47</v>
      </c>
      <c r="K77" s="91">
        <f>F77*0.84</f>
        <v>54.18</v>
      </c>
      <c r="L77" s="91">
        <f>F77*0.82</f>
        <v>52.889999999999993</v>
      </c>
      <c r="M77" s="91">
        <f>F77*0.8</f>
        <v>51.6</v>
      </c>
    </row>
    <row r="78" spans="1:13" ht="15.75" customHeight="1" thickBot="1">
      <c r="A78" s="296"/>
      <c r="B78" s="296"/>
      <c r="C78" s="81"/>
      <c r="D78" s="32" t="s">
        <v>153</v>
      </c>
      <c r="E78" s="296"/>
      <c r="F78" s="86">
        <v>64.5</v>
      </c>
      <c r="G78" s="87">
        <f>F78*0.92</f>
        <v>59.34</v>
      </c>
      <c r="H78" s="87">
        <f>F78*0.9</f>
        <v>58.050000000000004</v>
      </c>
      <c r="I78" s="87">
        <f>F78*0.88</f>
        <v>56.76</v>
      </c>
      <c r="J78" s="87">
        <f>F78*0.86</f>
        <v>55.47</v>
      </c>
      <c r="K78" s="91">
        <f>F78*0.84</f>
        <v>54.18</v>
      </c>
      <c r="L78" s="91">
        <f>F78*0.82</f>
        <v>52.889999999999993</v>
      </c>
      <c r="M78" s="91">
        <f>F78*0.8</f>
        <v>51.6</v>
      </c>
    </row>
    <row r="79" spans="1:13" ht="15.75" customHeight="1">
      <c r="A79" s="255" t="s">
        <v>154</v>
      </c>
      <c r="B79" s="255" t="s">
        <v>81</v>
      </c>
      <c r="C79" s="299"/>
      <c r="D79" s="32" t="s">
        <v>15</v>
      </c>
      <c r="E79" s="255" t="s">
        <v>23</v>
      </c>
      <c r="F79" s="253">
        <v>63.5</v>
      </c>
      <c r="G79" s="243">
        <f>F79*0.92</f>
        <v>58.42</v>
      </c>
      <c r="H79" s="243">
        <f>F79*0.9</f>
        <v>57.15</v>
      </c>
      <c r="I79" s="243">
        <f>F79*0.88</f>
        <v>55.88</v>
      </c>
      <c r="J79" s="243">
        <f>F79*0.86</f>
        <v>54.61</v>
      </c>
      <c r="K79" s="188">
        <f>F79*0.84</f>
        <v>53.339999999999996</v>
      </c>
      <c r="L79" s="188">
        <f>F79*0.82</f>
        <v>52.07</v>
      </c>
      <c r="M79" s="188">
        <f>F79*0.8</f>
        <v>50.800000000000004</v>
      </c>
    </row>
    <row r="80" spans="1:13" ht="15.75" customHeight="1">
      <c r="A80" s="175"/>
      <c r="B80" s="175"/>
      <c r="C80" s="300"/>
      <c r="D80" s="32" t="s">
        <v>26</v>
      </c>
      <c r="E80" s="175"/>
      <c r="F80" s="247"/>
      <c r="G80" s="182"/>
      <c r="H80" s="182"/>
      <c r="I80" s="182"/>
      <c r="J80" s="182"/>
      <c r="K80" s="180"/>
      <c r="L80" s="180"/>
      <c r="M80" s="180"/>
    </row>
    <row r="81" spans="1:13" ht="15.75" customHeight="1">
      <c r="A81" s="175"/>
      <c r="B81" s="175"/>
      <c r="C81" s="300"/>
      <c r="D81" s="32" t="s">
        <v>18</v>
      </c>
      <c r="E81" s="175"/>
      <c r="F81" s="247"/>
      <c r="G81" s="182"/>
      <c r="H81" s="182"/>
      <c r="I81" s="182"/>
      <c r="J81" s="182"/>
      <c r="K81" s="180"/>
      <c r="L81" s="180"/>
      <c r="M81" s="180"/>
    </row>
    <row r="82" spans="1:13" ht="15.75" customHeight="1">
      <c r="A82" s="175"/>
      <c r="B82" s="175"/>
      <c r="C82" s="80" t="s">
        <v>163</v>
      </c>
      <c r="D82" s="32" t="s">
        <v>121</v>
      </c>
      <c r="E82" s="175"/>
      <c r="F82" s="291"/>
      <c r="G82" s="292"/>
      <c r="H82" s="292"/>
      <c r="I82" s="292"/>
      <c r="J82" s="292"/>
      <c r="K82" s="293"/>
      <c r="L82" s="293"/>
      <c r="M82" s="293"/>
    </row>
    <row r="83" spans="1:13" ht="15.75" customHeight="1">
      <c r="A83" s="175"/>
      <c r="B83" s="175"/>
      <c r="C83" s="80"/>
      <c r="D83" s="32" t="s">
        <v>151</v>
      </c>
      <c r="E83" s="175"/>
      <c r="F83" s="105">
        <v>74.5</v>
      </c>
      <c r="G83" s="98">
        <f>F83*0.92</f>
        <v>68.540000000000006</v>
      </c>
      <c r="H83" s="98">
        <f>F83*0.9</f>
        <v>67.05</v>
      </c>
      <c r="I83" s="98">
        <f>F83*0.88</f>
        <v>65.56</v>
      </c>
      <c r="J83" s="98">
        <f>F83*0.86</f>
        <v>64.069999999999993</v>
      </c>
      <c r="K83" s="100">
        <f>F83*0.84</f>
        <v>62.58</v>
      </c>
      <c r="L83" s="100">
        <f>F83*0.82</f>
        <v>61.089999999999996</v>
      </c>
      <c r="M83" s="100">
        <f>F83*0.8</f>
        <v>59.6</v>
      </c>
    </row>
    <row r="84" spans="1:13" ht="15.75" customHeight="1">
      <c r="A84" s="175"/>
      <c r="B84" s="175"/>
      <c r="C84" s="80" t="s">
        <v>164</v>
      </c>
      <c r="D84" s="32" t="s">
        <v>152</v>
      </c>
      <c r="E84" s="175"/>
      <c r="F84" s="105">
        <v>74.5</v>
      </c>
      <c r="G84" s="98">
        <f>F84*0.92</f>
        <v>68.540000000000006</v>
      </c>
      <c r="H84" s="98">
        <f>F84*0.9</f>
        <v>67.05</v>
      </c>
      <c r="I84" s="98">
        <f>F84*0.88</f>
        <v>65.56</v>
      </c>
      <c r="J84" s="98">
        <f>F84*0.86</f>
        <v>64.069999999999993</v>
      </c>
      <c r="K84" s="100">
        <f>F84*0.84</f>
        <v>62.58</v>
      </c>
      <c r="L84" s="100">
        <f>F84*0.82</f>
        <v>61.089999999999996</v>
      </c>
      <c r="M84" s="100">
        <f>F84*0.8</f>
        <v>59.6</v>
      </c>
    </row>
    <row r="85" spans="1:13" ht="15.75" customHeight="1">
      <c r="A85" s="175"/>
      <c r="B85" s="175"/>
      <c r="C85" s="300"/>
      <c r="D85" s="32" t="s">
        <v>69</v>
      </c>
      <c r="E85" s="175"/>
      <c r="F85" s="86">
        <v>67.5</v>
      </c>
      <c r="G85" s="87">
        <f>F85*0.92</f>
        <v>62.1</v>
      </c>
      <c r="H85" s="87">
        <f>F85*0.9</f>
        <v>60.75</v>
      </c>
      <c r="I85" s="87">
        <f>F85*0.88</f>
        <v>59.4</v>
      </c>
      <c r="J85" s="87">
        <f>F85*0.86</f>
        <v>58.05</v>
      </c>
      <c r="K85" s="91">
        <f>F85*0.84</f>
        <v>56.699999999999996</v>
      </c>
      <c r="L85" s="91">
        <f>F85*0.82</f>
        <v>55.349999999999994</v>
      </c>
      <c r="M85" s="91">
        <f>F85*0.8</f>
        <v>54</v>
      </c>
    </row>
    <row r="86" spans="1:13" ht="15.75" customHeight="1">
      <c r="A86" s="296"/>
      <c r="B86" s="296"/>
      <c r="C86" s="304"/>
      <c r="D86" s="32" t="s">
        <v>153</v>
      </c>
      <c r="E86" s="296"/>
      <c r="F86" s="86">
        <v>67.5</v>
      </c>
      <c r="G86" s="87">
        <f>F86*0.92</f>
        <v>62.1</v>
      </c>
      <c r="H86" s="87">
        <f>F86*0.9</f>
        <v>60.75</v>
      </c>
      <c r="I86" s="87">
        <f>F86*0.88</f>
        <v>59.4</v>
      </c>
      <c r="J86" s="87">
        <f>F86*0.86</f>
        <v>58.05</v>
      </c>
      <c r="K86" s="91">
        <f>F86*0.84</f>
        <v>56.699999999999996</v>
      </c>
      <c r="L86" s="91">
        <f>F86*0.82</f>
        <v>55.349999999999994</v>
      </c>
      <c r="M86" s="91">
        <f>F86*0.8</f>
        <v>54</v>
      </c>
    </row>
    <row r="87" spans="1:13" ht="15.75" customHeight="1">
      <c r="A87" s="289" t="s">
        <v>154</v>
      </c>
      <c r="B87" s="289" t="s">
        <v>81</v>
      </c>
      <c r="C87" s="337"/>
      <c r="D87" s="32" t="s">
        <v>15</v>
      </c>
      <c r="E87" s="289" t="s">
        <v>23</v>
      </c>
      <c r="F87" s="288">
        <v>52.5</v>
      </c>
      <c r="G87" s="245">
        <f>F87*0.92</f>
        <v>48.300000000000004</v>
      </c>
      <c r="H87" s="245">
        <f>F87*0.9</f>
        <v>47.25</v>
      </c>
      <c r="I87" s="245">
        <f>F87*0.88</f>
        <v>46.2</v>
      </c>
      <c r="J87" s="245">
        <f>F87*0.86</f>
        <v>45.15</v>
      </c>
      <c r="K87" s="246">
        <f>F87*0.84</f>
        <v>44.1</v>
      </c>
      <c r="L87" s="246">
        <f>F87*0.82</f>
        <v>43.05</v>
      </c>
      <c r="M87" s="246">
        <f>F87*0.8</f>
        <v>42</v>
      </c>
    </row>
    <row r="88" spans="1:13" ht="15.75" customHeight="1">
      <c r="A88" s="289"/>
      <c r="B88" s="289"/>
      <c r="C88" s="78" t="s">
        <v>165</v>
      </c>
      <c r="D88" s="32" t="s">
        <v>26</v>
      </c>
      <c r="E88" s="289"/>
      <c r="F88" s="288"/>
      <c r="G88" s="245"/>
      <c r="H88" s="245"/>
      <c r="I88" s="245"/>
      <c r="J88" s="245"/>
      <c r="K88" s="246"/>
      <c r="L88" s="246"/>
      <c r="M88" s="246"/>
    </row>
    <row r="89" spans="1:13" ht="15.75" customHeight="1">
      <c r="A89" s="289"/>
      <c r="B89" s="289"/>
      <c r="C89" s="78"/>
      <c r="D89" s="32" t="s">
        <v>18</v>
      </c>
      <c r="E89" s="289"/>
      <c r="F89" s="288"/>
      <c r="G89" s="245"/>
      <c r="H89" s="245"/>
      <c r="I89" s="245"/>
      <c r="J89" s="245"/>
      <c r="K89" s="246"/>
      <c r="L89" s="246"/>
      <c r="M89" s="246"/>
    </row>
    <row r="90" spans="1:13" ht="15.75" customHeight="1">
      <c r="A90" s="289"/>
      <c r="B90" s="289"/>
      <c r="C90" s="78" t="s">
        <v>166</v>
      </c>
      <c r="D90" s="32" t="s">
        <v>121</v>
      </c>
      <c r="E90" s="289"/>
      <c r="F90" s="288"/>
      <c r="G90" s="245"/>
      <c r="H90" s="245"/>
      <c r="I90" s="245"/>
      <c r="J90" s="245"/>
      <c r="K90" s="246"/>
      <c r="L90" s="246"/>
      <c r="M90" s="246"/>
    </row>
    <row r="91" spans="1:13" ht="15.75" customHeight="1">
      <c r="A91" s="289"/>
      <c r="B91" s="289"/>
      <c r="C91" s="78"/>
      <c r="D91" s="32" t="s">
        <v>151</v>
      </c>
      <c r="E91" s="289"/>
      <c r="F91" s="86">
        <v>61.5</v>
      </c>
      <c r="G91" s="87">
        <f t="shared" ref="G91:G94" si="0">F91*0.92</f>
        <v>56.580000000000005</v>
      </c>
      <c r="H91" s="87">
        <f t="shared" ref="H91:H94" si="1">F91*0.9</f>
        <v>55.35</v>
      </c>
      <c r="I91" s="87">
        <f t="shared" ref="I91:I94" si="2">F91*0.88</f>
        <v>54.12</v>
      </c>
      <c r="J91" s="87">
        <f t="shared" ref="J91:J94" si="3">F91*0.86</f>
        <v>52.89</v>
      </c>
      <c r="K91" s="91">
        <f t="shared" ref="K91:K94" si="4">F91*0.84</f>
        <v>51.66</v>
      </c>
      <c r="L91" s="91">
        <f t="shared" ref="L91:L94" si="5">F91*0.82</f>
        <v>50.43</v>
      </c>
      <c r="M91" s="91">
        <f t="shared" ref="M91:M94" si="6">F91*0.8</f>
        <v>49.2</v>
      </c>
    </row>
    <row r="92" spans="1:13" ht="15.75" customHeight="1">
      <c r="A92" s="289"/>
      <c r="B92" s="289"/>
      <c r="C92" s="78" t="s">
        <v>167</v>
      </c>
      <c r="D92" s="32" t="s">
        <v>152</v>
      </c>
      <c r="E92" s="289"/>
      <c r="F92" s="86">
        <v>61.5</v>
      </c>
      <c r="G92" s="87">
        <f t="shared" si="0"/>
        <v>56.580000000000005</v>
      </c>
      <c r="H92" s="87">
        <f t="shared" si="1"/>
        <v>55.35</v>
      </c>
      <c r="I92" s="87">
        <f t="shared" si="2"/>
        <v>54.12</v>
      </c>
      <c r="J92" s="87">
        <f t="shared" si="3"/>
        <v>52.89</v>
      </c>
      <c r="K92" s="91">
        <f t="shared" si="4"/>
        <v>51.66</v>
      </c>
      <c r="L92" s="91">
        <f t="shared" si="5"/>
        <v>50.43</v>
      </c>
      <c r="M92" s="91">
        <f t="shared" si="6"/>
        <v>49.2</v>
      </c>
    </row>
    <row r="93" spans="1:13" ht="15.75" customHeight="1">
      <c r="A93" s="289"/>
      <c r="B93" s="289"/>
      <c r="C93" s="337"/>
      <c r="D93" s="32" t="s">
        <v>69</v>
      </c>
      <c r="E93" s="289"/>
      <c r="F93" s="86">
        <v>56</v>
      </c>
      <c r="G93" s="87">
        <f t="shared" si="0"/>
        <v>51.52</v>
      </c>
      <c r="H93" s="87">
        <f t="shared" si="1"/>
        <v>50.4</v>
      </c>
      <c r="I93" s="87">
        <f t="shared" si="2"/>
        <v>49.28</v>
      </c>
      <c r="J93" s="87">
        <f t="shared" si="3"/>
        <v>48.16</v>
      </c>
      <c r="K93" s="91">
        <f t="shared" si="4"/>
        <v>47.04</v>
      </c>
      <c r="L93" s="91">
        <f t="shared" si="5"/>
        <v>45.919999999999995</v>
      </c>
      <c r="M93" s="91">
        <f t="shared" si="6"/>
        <v>44.800000000000004</v>
      </c>
    </row>
    <row r="94" spans="1:13" ht="15.75" customHeight="1">
      <c r="A94" s="289"/>
      <c r="B94" s="289"/>
      <c r="C94" s="337"/>
      <c r="D94" s="32" t="s">
        <v>153</v>
      </c>
      <c r="E94" s="289"/>
      <c r="F94" s="86">
        <v>56</v>
      </c>
      <c r="G94" s="87">
        <f t="shared" si="0"/>
        <v>51.52</v>
      </c>
      <c r="H94" s="87">
        <f t="shared" si="1"/>
        <v>50.4</v>
      </c>
      <c r="I94" s="87">
        <f t="shared" si="2"/>
        <v>49.28</v>
      </c>
      <c r="J94" s="87">
        <f t="shared" si="3"/>
        <v>48.16</v>
      </c>
      <c r="K94" s="91">
        <f t="shared" si="4"/>
        <v>47.04</v>
      </c>
      <c r="L94" s="91">
        <f t="shared" si="5"/>
        <v>45.919999999999995</v>
      </c>
      <c r="M94" s="91">
        <f t="shared" si="6"/>
        <v>44.800000000000004</v>
      </c>
    </row>
    <row r="95" spans="1:13" s="17" customFormat="1" ht="15.75" customHeight="1">
      <c r="A95" s="48"/>
      <c r="B95" s="48"/>
      <c r="C95" s="48"/>
      <c r="D95" s="48"/>
      <c r="E95" s="48"/>
      <c r="F95" s="49"/>
      <c r="G95" s="256"/>
      <c r="H95" s="256"/>
      <c r="I95" s="256"/>
      <c r="J95" s="49"/>
      <c r="K95" s="256" t="s">
        <v>118</v>
      </c>
      <c r="L95" s="256"/>
      <c r="M95" s="256"/>
    </row>
    <row r="96" spans="1:13" ht="15.75">
      <c r="K96" s="16" t="s">
        <v>4</v>
      </c>
      <c r="L96" s="16"/>
      <c r="M96" s="16"/>
    </row>
    <row r="97" spans="1:13" ht="15.75">
      <c r="I97" s="223" t="s">
        <v>95</v>
      </c>
      <c r="J97" s="223"/>
      <c r="K97" s="223"/>
      <c r="L97" s="223"/>
      <c r="M97" s="223"/>
    </row>
    <row r="98" spans="1:13" ht="16.5" thickBot="1">
      <c r="I98" s="15"/>
      <c r="J98" s="1" t="s">
        <v>37</v>
      </c>
      <c r="K98" s="1"/>
      <c r="L98" s="223" t="s">
        <v>34</v>
      </c>
      <c r="M98" s="223"/>
    </row>
    <row r="99" spans="1:13" ht="15.75" customHeight="1" thickBot="1">
      <c r="A99" s="133" t="s">
        <v>0</v>
      </c>
      <c r="B99" s="133" t="s">
        <v>1</v>
      </c>
      <c r="C99" s="134" t="s">
        <v>2</v>
      </c>
      <c r="D99" s="133" t="s">
        <v>3</v>
      </c>
      <c r="E99" s="135" t="s">
        <v>20</v>
      </c>
      <c r="F99" s="136" t="s">
        <v>11</v>
      </c>
      <c r="G99" s="137" t="s">
        <v>32</v>
      </c>
      <c r="H99" s="138"/>
      <c r="I99" s="138"/>
      <c r="J99" s="138"/>
      <c r="K99" s="138"/>
      <c r="L99" s="138"/>
      <c r="M99" s="139"/>
    </row>
    <row r="100" spans="1:13" ht="27" customHeight="1" thickBot="1">
      <c r="A100" s="133"/>
      <c r="B100" s="133"/>
      <c r="C100" s="134"/>
      <c r="D100" s="133"/>
      <c r="E100" s="135"/>
      <c r="F100" s="136"/>
      <c r="G100" s="133" t="s">
        <v>108</v>
      </c>
      <c r="H100" s="133" t="s">
        <v>109</v>
      </c>
      <c r="I100" s="133" t="s">
        <v>110</v>
      </c>
      <c r="J100" s="133" t="s">
        <v>111</v>
      </c>
      <c r="K100" s="133" t="s">
        <v>112</v>
      </c>
      <c r="L100" s="133" t="s">
        <v>113</v>
      </c>
      <c r="M100" s="133" t="s">
        <v>114</v>
      </c>
    </row>
    <row r="101" spans="1:13" ht="19.5" customHeight="1" thickBot="1">
      <c r="A101" s="133"/>
      <c r="B101" s="133"/>
      <c r="C101" s="134"/>
      <c r="D101" s="133"/>
      <c r="E101" s="135"/>
      <c r="F101" s="136"/>
      <c r="G101" s="133"/>
      <c r="H101" s="133"/>
      <c r="I101" s="133"/>
      <c r="J101" s="133"/>
      <c r="K101" s="133"/>
      <c r="L101" s="133"/>
      <c r="M101" s="133"/>
    </row>
    <row r="102" spans="1:13" ht="12" customHeight="1" thickBot="1">
      <c r="A102" s="133"/>
      <c r="B102" s="133"/>
      <c r="C102" s="134"/>
      <c r="D102" s="133"/>
      <c r="E102" s="135"/>
      <c r="F102" s="136"/>
      <c r="G102" s="133"/>
      <c r="H102" s="133"/>
      <c r="I102" s="133"/>
      <c r="J102" s="133"/>
      <c r="K102" s="133"/>
      <c r="L102" s="133"/>
      <c r="M102" s="133"/>
    </row>
    <row r="103" spans="1:13" ht="14.25" customHeight="1">
      <c r="A103" s="255" t="s">
        <v>148</v>
      </c>
      <c r="B103" s="255" t="s">
        <v>149</v>
      </c>
      <c r="C103" s="94" t="s">
        <v>160</v>
      </c>
      <c r="D103" s="305" t="s">
        <v>15</v>
      </c>
      <c r="E103" s="255" t="s">
        <v>23</v>
      </c>
      <c r="F103" s="253">
        <v>44.5</v>
      </c>
      <c r="G103" s="243">
        <f t="shared" ref="G103" si="7">F103*0.92</f>
        <v>40.940000000000005</v>
      </c>
      <c r="H103" s="243">
        <f t="shared" ref="H103" si="8">F103*0.9</f>
        <v>40.050000000000004</v>
      </c>
      <c r="I103" s="243">
        <f t="shared" ref="I103" si="9">F103*0.88</f>
        <v>39.160000000000004</v>
      </c>
      <c r="J103" s="243">
        <f t="shared" ref="J103" si="10">F103*0.86</f>
        <v>38.269999999999996</v>
      </c>
      <c r="K103" s="188">
        <f t="shared" ref="K103" si="11">F103*0.84</f>
        <v>37.379999999999995</v>
      </c>
      <c r="L103" s="188">
        <f t="shared" ref="L103" si="12">F103*0.82</f>
        <v>36.489999999999995</v>
      </c>
      <c r="M103" s="188">
        <f t="shared" ref="M103" si="13">F103*0.8</f>
        <v>35.6</v>
      </c>
    </row>
    <row r="104" spans="1:13" ht="20.25" customHeight="1">
      <c r="A104" s="175"/>
      <c r="B104" s="175"/>
      <c r="C104" s="80" t="s">
        <v>161</v>
      </c>
      <c r="D104" s="306"/>
      <c r="E104" s="175"/>
      <c r="F104" s="247"/>
      <c r="G104" s="182"/>
      <c r="H104" s="182"/>
      <c r="I104" s="182"/>
      <c r="J104" s="182"/>
      <c r="K104" s="180"/>
      <c r="L104" s="180"/>
      <c r="M104" s="180"/>
    </row>
    <row r="105" spans="1:13" ht="18.75" customHeight="1">
      <c r="A105" s="296"/>
      <c r="B105" s="296"/>
      <c r="C105" s="297" t="s">
        <v>162</v>
      </c>
      <c r="D105" s="307"/>
      <c r="E105" s="296"/>
      <c r="F105" s="291"/>
      <c r="G105" s="292"/>
      <c r="H105" s="292"/>
      <c r="I105" s="292"/>
      <c r="J105" s="292"/>
      <c r="K105" s="293"/>
      <c r="L105" s="293"/>
      <c r="M105" s="293"/>
    </row>
    <row r="106" spans="1:13" ht="15.75" customHeight="1">
      <c r="A106" s="196" t="s">
        <v>103</v>
      </c>
      <c r="B106" s="255" t="s">
        <v>104</v>
      </c>
      <c r="C106" s="94" t="s">
        <v>160</v>
      </c>
      <c r="D106" s="35" t="s">
        <v>15</v>
      </c>
      <c r="E106" s="255" t="s">
        <v>23</v>
      </c>
      <c r="F106" s="253">
        <v>56</v>
      </c>
      <c r="G106" s="243">
        <f>F106*0.92</f>
        <v>51.52</v>
      </c>
      <c r="H106" s="243">
        <f>F106*0.9</f>
        <v>50.4</v>
      </c>
      <c r="I106" s="243">
        <f>F106*0.88</f>
        <v>49.28</v>
      </c>
      <c r="J106" s="243">
        <f>F106*0.86</f>
        <v>48.16</v>
      </c>
      <c r="K106" s="188">
        <f>F106*0.84</f>
        <v>47.04</v>
      </c>
      <c r="L106" s="188">
        <f>F106*0.82</f>
        <v>45.919999999999995</v>
      </c>
      <c r="M106" s="185">
        <f>F106*0.8</f>
        <v>44.800000000000004</v>
      </c>
    </row>
    <row r="107" spans="1:13" ht="18" customHeight="1">
      <c r="A107" s="197"/>
      <c r="B107" s="175"/>
      <c r="C107" s="80" t="s">
        <v>161</v>
      </c>
      <c r="D107" s="305" t="s">
        <v>26</v>
      </c>
      <c r="E107" s="175"/>
      <c r="F107" s="247"/>
      <c r="G107" s="182"/>
      <c r="H107" s="182"/>
      <c r="I107" s="182"/>
      <c r="J107" s="182"/>
      <c r="K107" s="180"/>
      <c r="L107" s="180"/>
      <c r="M107" s="239"/>
    </row>
    <row r="108" spans="1:13" ht="15" customHeight="1" thickBot="1">
      <c r="A108" s="198"/>
      <c r="B108" s="244"/>
      <c r="C108" s="297" t="s">
        <v>162</v>
      </c>
      <c r="D108" s="308"/>
      <c r="E108" s="244"/>
      <c r="F108" s="249"/>
      <c r="G108" s="241"/>
      <c r="H108" s="241"/>
      <c r="I108" s="241"/>
      <c r="J108" s="241"/>
      <c r="K108" s="242"/>
      <c r="L108" s="242"/>
      <c r="M108" s="240"/>
    </row>
    <row r="109" spans="1:13" ht="15" customHeight="1">
      <c r="A109" s="199" t="s">
        <v>102</v>
      </c>
      <c r="B109" s="174" t="s">
        <v>81</v>
      </c>
      <c r="C109" s="80"/>
      <c r="D109" s="33" t="s">
        <v>15</v>
      </c>
      <c r="E109" s="174" t="s">
        <v>23</v>
      </c>
      <c r="F109" s="248">
        <v>46</v>
      </c>
      <c r="G109" s="181">
        <f>F109*0.92</f>
        <v>42.32</v>
      </c>
      <c r="H109" s="181">
        <f>F109*0.9</f>
        <v>41.4</v>
      </c>
      <c r="I109" s="181">
        <f>F109*0.88</f>
        <v>40.479999999999997</v>
      </c>
      <c r="J109" s="181">
        <f>F109*0.86</f>
        <v>39.56</v>
      </c>
      <c r="K109" s="183">
        <f>F109*0.84</f>
        <v>38.64</v>
      </c>
      <c r="L109" s="183">
        <f>F109*0.82</f>
        <v>37.72</v>
      </c>
      <c r="M109" s="238">
        <f>F109*0.8</f>
        <v>36.800000000000004</v>
      </c>
    </row>
    <row r="110" spans="1:13" ht="15" customHeight="1">
      <c r="A110" s="197"/>
      <c r="B110" s="175"/>
      <c r="C110" s="80" t="s">
        <v>165</v>
      </c>
      <c r="D110" s="35" t="s">
        <v>69</v>
      </c>
      <c r="E110" s="175"/>
      <c r="F110" s="247"/>
      <c r="G110" s="182"/>
      <c r="H110" s="182"/>
      <c r="I110" s="182"/>
      <c r="J110" s="182"/>
      <c r="K110" s="180"/>
      <c r="L110" s="180"/>
      <c r="M110" s="239"/>
    </row>
    <row r="111" spans="1:13" ht="15" customHeight="1">
      <c r="A111" s="197"/>
      <c r="B111" s="175"/>
      <c r="C111" s="80"/>
      <c r="D111" s="35" t="s">
        <v>18</v>
      </c>
      <c r="E111" s="175"/>
      <c r="F111" s="247"/>
      <c r="G111" s="182"/>
      <c r="H111" s="182"/>
      <c r="I111" s="182"/>
      <c r="J111" s="182"/>
      <c r="K111" s="180"/>
      <c r="L111" s="180"/>
      <c r="M111" s="239"/>
    </row>
    <row r="112" spans="1:13" ht="15" customHeight="1">
      <c r="A112" s="197"/>
      <c r="B112" s="175"/>
      <c r="C112" s="80" t="s">
        <v>166</v>
      </c>
      <c r="D112" s="35" t="s">
        <v>62</v>
      </c>
      <c r="E112" s="175"/>
      <c r="F112" s="247"/>
      <c r="G112" s="182"/>
      <c r="H112" s="182"/>
      <c r="I112" s="182"/>
      <c r="J112" s="182"/>
      <c r="K112" s="180"/>
      <c r="L112" s="180"/>
      <c r="M112" s="239"/>
    </row>
    <row r="113" spans="1:13" ht="15" customHeight="1">
      <c r="A113" s="197"/>
      <c r="B113" s="175"/>
      <c r="C113" s="80"/>
      <c r="D113" s="34" t="s">
        <v>26</v>
      </c>
      <c r="E113" s="175"/>
      <c r="F113" s="247"/>
      <c r="G113" s="182"/>
      <c r="H113" s="182"/>
      <c r="I113" s="182"/>
      <c r="J113" s="182"/>
      <c r="K113" s="180"/>
      <c r="L113" s="180"/>
      <c r="M113" s="239"/>
    </row>
    <row r="114" spans="1:13" ht="14.25" customHeight="1">
      <c r="A114" s="196" t="s">
        <v>102</v>
      </c>
      <c r="B114" s="302" t="s">
        <v>81</v>
      </c>
      <c r="C114" s="94" t="s">
        <v>167</v>
      </c>
      <c r="D114" s="311" t="s">
        <v>15</v>
      </c>
      <c r="E114" s="255" t="s">
        <v>23</v>
      </c>
      <c r="F114" s="253">
        <v>50.5</v>
      </c>
      <c r="G114" s="243">
        <f>F114*0.92</f>
        <v>46.46</v>
      </c>
      <c r="H114" s="243">
        <f>F114*0.9</f>
        <v>45.45</v>
      </c>
      <c r="I114" s="243">
        <f>F114*0.88</f>
        <v>44.44</v>
      </c>
      <c r="J114" s="243">
        <f>F114*0.86</f>
        <v>43.43</v>
      </c>
      <c r="K114" s="188">
        <f>F114*0.84</f>
        <v>42.42</v>
      </c>
      <c r="L114" s="188">
        <f>F114*0.82</f>
        <v>41.41</v>
      </c>
      <c r="M114" s="185">
        <f>F114*0.8</f>
        <v>40.400000000000006</v>
      </c>
    </row>
    <row r="115" spans="1:13" ht="14.25" customHeight="1">
      <c r="A115" s="197"/>
      <c r="B115" s="309"/>
      <c r="C115" s="80" t="s">
        <v>160</v>
      </c>
      <c r="D115" s="312" t="s">
        <v>62</v>
      </c>
      <c r="E115" s="175"/>
      <c r="F115" s="247"/>
      <c r="G115" s="182"/>
      <c r="H115" s="182"/>
      <c r="I115" s="182"/>
      <c r="J115" s="182"/>
      <c r="K115" s="180"/>
      <c r="L115" s="180"/>
      <c r="M115" s="239"/>
    </row>
    <row r="116" spans="1:13" ht="14.25" customHeight="1">
      <c r="A116" s="197"/>
      <c r="B116" s="309"/>
      <c r="C116" s="80" t="s">
        <v>161</v>
      </c>
      <c r="D116" s="312" t="s">
        <v>69</v>
      </c>
      <c r="E116" s="175"/>
      <c r="F116" s="247"/>
      <c r="G116" s="182"/>
      <c r="H116" s="182"/>
      <c r="I116" s="182"/>
      <c r="J116" s="182"/>
      <c r="K116" s="180"/>
      <c r="L116" s="180"/>
      <c r="M116" s="239"/>
    </row>
    <row r="117" spans="1:13" ht="14.25" customHeight="1">
      <c r="A117" s="197"/>
      <c r="B117" s="309"/>
      <c r="C117" s="80" t="s">
        <v>162</v>
      </c>
      <c r="D117" s="312" t="s">
        <v>18</v>
      </c>
      <c r="E117" s="175"/>
      <c r="F117" s="247"/>
      <c r="G117" s="182"/>
      <c r="H117" s="182"/>
      <c r="I117" s="182"/>
      <c r="J117" s="182"/>
      <c r="K117" s="180"/>
      <c r="L117" s="180"/>
      <c r="M117" s="239"/>
    </row>
    <row r="118" spans="1:13" ht="14.25" customHeight="1" thickBot="1">
      <c r="A118" s="198"/>
      <c r="B118" s="310"/>
      <c r="C118" s="297" t="s">
        <v>163</v>
      </c>
      <c r="D118" s="313" t="s">
        <v>26</v>
      </c>
      <c r="E118" s="244"/>
      <c r="F118" s="249"/>
      <c r="G118" s="241"/>
      <c r="H118" s="241"/>
      <c r="I118" s="241"/>
      <c r="J118" s="241"/>
      <c r="K118" s="242"/>
      <c r="L118" s="242"/>
      <c r="M118" s="240"/>
    </row>
    <row r="119" spans="1:13" ht="22.5" customHeight="1" thickBot="1">
      <c r="A119" s="345" t="s">
        <v>188</v>
      </c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6"/>
    </row>
    <row r="120" spans="1:13" ht="17.25" customHeight="1" thickBot="1">
      <c r="A120" s="289" t="s">
        <v>174</v>
      </c>
      <c r="B120" s="289" t="s">
        <v>175</v>
      </c>
      <c r="C120" s="93" t="s">
        <v>176</v>
      </c>
      <c r="D120" s="341" t="s">
        <v>177</v>
      </c>
      <c r="E120" s="174" t="s">
        <v>178</v>
      </c>
      <c r="F120" s="104">
        <v>121</v>
      </c>
      <c r="G120" s="102">
        <f t="shared" ref="G120:G137" si="14">F120*0.92</f>
        <v>111.32000000000001</v>
      </c>
      <c r="H120" s="102">
        <f t="shared" ref="H120:H137" si="15">F120*0.9</f>
        <v>108.9</v>
      </c>
      <c r="I120" s="102">
        <f t="shared" ref="I120:I137" si="16">F120*0.88</f>
        <v>106.48</v>
      </c>
      <c r="J120" s="102">
        <f t="shared" ref="J120:J137" si="17">F120*0.86</f>
        <v>104.06</v>
      </c>
      <c r="K120" s="99">
        <f t="shared" ref="K120:K137" si="18">F120*0.84</f>
        <v>101.64</v>
      </c>
      <c r="L120" s="99">
        <f t="shared" ref="L120:L137" si="19">F120*0.82</f>
        <v>99.22</v>
      </c>
      <c r="M120" s="108">
        <f t="shared" ref="M120:M137" si="20">F120*0.8</f>
        <v>96.800000000000011</v>
      </c>
    </row>
    <row r="121" spans="1:13" ht="15.75" customHeight="1" thickBot="1">
      <c r="A121" s="289"/>
      <c r="B121" s="289"/>
      <c r="C121" s="93" t="s">
        <v>179</v>
      </c>
      <c r="D121" s="342"/>
      <c r="E121" s="175"/>
      <c r="F121" s="104">
        <v>121</v>
      </c>
      <c r="G121" s="102">
        <f t="shared" si="14"/>
        <v>111.32000000000001</v>
      </c>
      <c r="H121" s="102">
        <f t="shared" si="15"/>
        <v>108.9</v>
      </c>
      <c r="I121" s="102">
        <f t="shared" si="16"/>
        <v>106.48</v>
      </c>
      <c r="J121" s="102">
        <f t="shared" si="17"/>
        <v>104.06</v>
      </c>
      <c r="K121" s="99">
        <f t="shared" si="18"/>
        <v>101.64</v>
      </c>
      <c r="L121" s="99">
        <f t="shared" si="19"/>
        <v>99.22</v>
      </c>
      <c r="M121" s="108">
        <f t="shared" si="20"/>
        <v>96.800000000000011</v>
      </c>
    </row>
    <row r="122" spans="1:13" ht="18" customHeight="1" thickBot="1">
      <c r="A122" s="289"/>
      <c r="B122" s="289"/>
      <c r="C122" s="93" t="s">
        <v>180</v>
      </c>
      <c r="D122" s="342"/>
      <c r="E122" s="175"/>
      <c r="F122" s="104">
        <v>136</v>
      </c>
      <c r="G122" s="102">
        <f t="shared" si="14"/>
        <v>125.12</v>
      </c>
      <c r="H122" s="102">
        <f t="shared" si="15"/>
        <v>122.4</v>
      </c>
      <c r="I122" s="102">
        <f t="shared" si="16"/>
        <v>119.68</v>
      </c>
      <c r="J122" s="102">
        <f t="shared" si="17"/>
        <v>116.96</v>
      </c>
      <c r="K122" s="99">
        <f t="shared" si="18"/>
        <v>114.24</v>
      </c>
      <c r="L122" s="99">
        <f t="shared" si="19"/>
        <v>111.52</v>
      </c>
      <c r="M122" s="108">
        <f t="shared" si="20"/>
        <v>108.80000000000001</v>
      </c>
    </row>
    <row r="123" spans="1:13" ht="22.5" customHeight="1" thickBot="1">
      <c r="A123" s="289"/>
      <c r="B123" s="289"/>
      <c r="C123" s="93" t="s">
        <v>181</v>
      </c>
      <c r="D123" s="343"/>
      <c r="E123" s="244"/>
      <c r="F123" s="104">
        <v>142.5</v>
      </c>
      <c r="G123" s="102">
        <f t="shared" si="14"/>
        <v>131.1</v>
      </c>
      <c r="H123" s="102">
        <f t="shared" si="15"/>
        <v>128.25</v>
      </c>
      <c r="I123" s="102">
        <f t="shared" si="16"/>
        <v>125.4</v>
      </c>
      <c r="J123" s="102">
        <f t="shared" si="17"/>
        <v>122.55</v>
      </c>
      <c r="K123" s="99">
        <f t="shared" si="18"/>
        <v>119.69999999999999</v>
      </c>
      <c r="L123" s="99">
        <f t="shared" si="19"/>
        <v>116.85</v>
      </c>
      <c r="M123" s="108">
        <f t="shared" si="20"/>
        <v>114</v>
      </c>
    </row>
    <row r="124" spans="1:13" ht="22.5" customHeight="1" thickBot="1">
      <c r="A124" s="289" t="s">
        <v>174</v>
      </c>
      <c r="B124" s="289" t="s">
        <v>175</v>
      </c>
      <c r="C124" s="93" t="s">
        <v>176</v>
      </c>
      <c r="D124" s="174" t="s">
        <v>182</v>
      </c>
      <c r="E124" s="174" t="s">
        <v>178</v>
      </c>
      <c r="F124" s="104">
        <v>120</v>
      </c>
      <c r="G124" s="102">
        <f t="shared" si="14"/>
        <v>110.4</v>
      </c>
      <c r="H124" s="102">
        <f t="shared" si="15"/>
        <v>108</v>
      </c>
      <c r="I124" s="102">
        <f t="shared" si="16"/>
        <v>105.6</v>
      </c>
      <c r="J124" s="102">
        <f t="shared" si="17"/>
        <v>103.2</v>
      </c>
      <c r="K124" s="99">
        <f t="shared" si="18"/>
        <v>100.8</v>
      </c>
      <c r="L124" s="99">
        <f t="shared" si="19"/>
        <v>98.399999999999991</v>
      </c>
      <c r="M124" s="108">
        <f t="shared" si="20"/>
        <v>96</v>
      </c>
    </row>
    <row r="125" spans="1:13" ht="22.5" customHeight="1" thickBot="1">
      <c r="A125" s="289"/>
      <c r="B125" s="289"/>
      <c r="C125" s="93" t="s">
        <v>179</v>
      </c>
      <c r="D125" s="175"/>
      <c r="E125" s="175"/>
      <c r="F125" s="104">
        <v>120</v>
      </c>
      <c r="G125" s="102">
        <f t="shared" si="14"/>
        <v>110.4</v>
      </c>
      <c r="H125" s="102">
        <f t="shared" si="15"/>
        <v>108</v>
      </c>
      <c r="I125" s="102">
        <f t="shared" si="16"/>
        <v>105.6</v>
      </c>
      <c r="J125" s="102">
        <f t="shared" si="17"/>
        <v>103.2</v>
      </c>
      <c r="K125" s="99">
        <f t="shared" si="18"/>
        <v>100.8</v>
      </c>
      <c r="L125" s="99">
        <f t="shared" si="19"/>
        <v>98.399999999999991</v>
      </c>
      <c r="M125" s="108">
        <f t="shared" si="20"/>
        <v>96</v>
      </c>
    </row>
    <row r="126" spans="1:13" ht="22.5" customHeight="1" thickBot="1">
      <c r="A126" s="289"/>
      <c r="B126" s="289"/>
      <c r="C126" s="93" t="s">
        <v>180</v>
      </c>
      <c r="D126" s="175"/>
      <c r="E126" s="175"/>
      <c r="F126" s="104">
        <v>135</v>
      </c>
      <c r="G126" s="102">
        <f t="shared" si="14"/>
        <v>124.2</v>
      </c>
      <c r="H126" s="102">
        <f t="shared" si="15"/>
        <v>121.5</v>
      </c>
      <c r="I126" s="102">
        <f t="shared" si="16"/>
        <v>118.8</v>
      </c>
      <c r="J126" s="102">
        <f t="shared" si="17"/>
        <v>116.1</v>
      </c>
      <c r="K126" s="99">
        <f t="shared" si="18"/>
        <v>113.39999999999999</v>
      </c>
      <c r="L126" s="99">
        <f t="shared" si="19"/>
        <v>110.69999999999999</v>
      </c>
      <c r="M126" s="108">
        <f t="shared" si="20"/>
        <v>108</v>
      </c>
    </row>
    <row r="127" spans="1:13" ht="22.5" customHeight="1" thickBot="1">
      <c r="A127" s="289"/>
      <c r="B127" s="289"/>
      <c r="C127" s="93" t="s">
        <v>181</v>
      </c>
      <c r="D127" s="244"/>
      <c r="E127" s="244"/>
      <c r="F127" s="104">
        <v>141</v>
      </c>
      <c r="G127" s="102">
        <f t="shared" si="14"/>
        <v>129.72</v>
      </c>
      <c r="H127" s="102">
        <f t="shared" si="15"/>
        <v>126.9</v>
      </c>
      <c r="I127" s="102">
        <f t="shared" si="16"/>
        <v>124.08</v>
      </c>
      <c r="J127" s="102">
        <f t="shared" si="17"/>
        <v>121.26</v>
      </c>
      <c r="K127" s="99">
        <f t="shared" si="18"/>
        <v>118.44</v>
      </c>
      <c r="L127" s="99">
        <f t="shared" si="19"/>
        <v>115.61999999999999</v>
      </c>
      <c r="M127" s="108">
        <f t="shared" si="20"/>
        <v>112.80000000000001</v>
      </c>
    </row>
    <row r="128" spans="1:13" ht="22.5" customHeight="1" thickBot="1">
      <c r="A128" s="289" t="s">
        <v>174</v>
      </c>
      <c r="B128" s="289" t="s">
        <v>175</v>
      </c>
      <c r="C128" s="93" t="s">
        <v>176</v>
      </c>
      <c r="D128" s="174" t="s">
        <v>183</v>
      </c>
      <c r="E128" s="174" t="s">
        <v>178</v>
      </c>
      <c r="F128" s="104">
        <v>127.5</v>
      </c>
      <c r="G128" s="102">
        <f t="shared" si="14"/>
        <v>117.30000000000001</v>
      </c>
      <c r="H128" s="102">
        <f t="shared" si="15"/>
        <v>114.75</v>
      </c>
      <c r="I128" s="102">
        <f t="shared" si="16"/>
        <v>112.2</v>
      </c>
      <c r="J128" s="102">
        <f t="shared" si="17"/>
        <v>109.64999999999999</v>
      </c>
      <c r="K128" s="99">
        <f t="shared" si="18"/>
        <v>107.1</v>
      </c>
      <c r="L128" s="99">
        <f t="shared" si="19"/>
        <v>104.55</v>
      </c>
      <c r="M128" s="108">
        <f t="shared" si="20"/>
        <v>102</v>
      </c>
    </row>
    <row r="129" spans="1:13" ht="22.5" customHeight="1" thickBot="1">
      <c r="A129" s="289"/>
      <c r="B129" s="289"/>
      <c r="C129" s="93" t="s">
        <v>179</v>
      </c>
      <c r="D129" s="175"/>
      <c r="E129" s="175"/>
      <c r="F129" s="104">
        <v>127.5</v>
      </c>
      <c r="G129" s="102">
        <f t="shared" si="14"/>
        <v>117.30000000000001</v>
      </c>
      <c r="H129" s="102">
        <f t="shared" si="15"/>
        <v>114.75</v>
      </c>
      <c r="I129" s="102">
        <f t="shared" si="16"/>
        <v>112.2</v>
      </c>
      <c r="J129" s="102">
        <f t="shared" si="17"/>
        <v>109.64999999999999</v>
      </c>
      <c r="K129" s="99">
        <f t="shared" si="18"/>
        <v>107.1</v>
      </c>
      <c r="L129" s="99">
        <f t="shared" si="19"/>
        <v>104.55</v>
      </c>
      <c r="M129" s="108">
        <f t="shared" si="20"/>
        <v>102</v>
      </c>
    </row>
    <row r="130" spans="1:13" ht="22.5" customHeight="1" thickBot="1">
      <c r="A130" s="289"/>
      <c r="B130" s="289"/>
      <c r="C130" s="93" t="s">
        <v>180</v>
      </c>
      <c r="D130" s="175"/>
      <c r="E130" s="175"/>
      <c r="F130" s="104">
        <v>142.5</v>
      </c>
      <c r="G130" s="102">
        <f t="shared" si="14"/>
        <v>131.1</v>
      </c>
      <c r="H130" s="102">
        <f t="shared" si="15"/>
        <v>128.25</v>
      </c>
      <c r="I130" s="102">
        <f t="shared" si="16"/>
        <v>125.4</v>
      </c>
      <c r="J130" s="102">
        <f t="shared" si="17"/>
        <v>122.55</v>
      </c>
      <c r="K130" s="99">
        <f t="shared" si="18"/>
        <v>119.69999999999999</v>
      </c>
      <c r="L130" s="99">
        <f t="shared" si="19"/>
        <v>116.85</v>
      </c>
      <c r="M130" s="108">
        <f t="shared" si="20"/>
        <v>114</v>
      </c>
    </row>
    <row r="131" spans="1:13" ht="22.5" customHeight="1" thickBot="1">
      <c r="A131" s="289"/>
      <c r="B131" s="289"/>
      <c r="C131" s="93" t="s">
        <v>181</v>
      </c>
      <c r="D131" s="244"/>
      <c r="E131" s="244"/>
      <c r="F131" s="104">
        <v>150</v>
      </c>
      <c r="G131" s="102">
        <f t="shared" si="14"/>
        <v>138</v>
      </c>
      <c r="H131" s="102">
        <f t="shared" si="15"/>
        <v>135</v>
      </c>
      <c r="I131" s="102">
        <f t="shared" si="16"/>
        <v>132</v>
      </c>
      <c r="J131" s="102">
        <f t="shared" si="17"/>
        <v>129</v>
      </c>
      <c r="K131" s="99">
        <f t="shared" si="18"/>
        <v>126</v>
      </c>
      <c r="L131" s="99">
        <f t="shared" si="19"/>
        <v>122.99999999999999</v>
      </c>
      <c r="M131" s="108">
        <f t="shared" si="20"/>
        <v>120</v>
      </c>
    </row>
    <row r="132" spans="1:13" ht="22.5" customHeight="1" thickBot="1">
      <c r="A132" s="289" t="s">
        <v>184</v>
      </c>
      <c r="B132" s="289" t="s">
        <v>175</v>
      </c>
      <c r="C132" s="344" t="s">
        <v>185</v>
      </c>
      <c r="D132" s="174" t="s">
        <v>186</v>
      </c>
      <c r="E132" s="174" t="s">
        <v>178</v>
      </c>
      <c r="F132" s="104">
        <v>117</v>
      </c>
      <c r="G132" s="102">
        <f t="shared" si="14"/>
        <v>107.64</v>
      </c>
      <c r="H132" s="102">
        <f t="shared" si="15"/>
        <v>105.3</v>
      </c>
      <c r="I132" s="102">
        <f t="shared" si="16"/>
        <v>102.96</v>
      </c>
      <c r="J132" s="102">
        <f t="shared" si="17"/>
        <v>100.62</v>
      </c>
      <c r="K132" s="99">
        <f t="shared" si="18"/>
        <v>98.28</v>
      </c>
      <c r="L132" s="99">
        <f t="shared" si="19"/>
        <v>95.94</v>
      </c>
      <c r="M132" s="108">
        <f t="shared" si="20"/>
        <v>93.600000000000009</v>
      </c>
    </row>
    <row r="133" spans="1:13" ht="19.5" customHeight="1" thickBot="1">
      <c r="A133" s="289"/>
      <c r="B133" s="289"/>
      <c r="C133" s="93" t="s">
        <v>67</v>
      </c>
      <c r="D133" s="175"/>
      <c r="E133" s="175"/>
      <c r="F133" s="104">
        <v>126</v>
      </c>
      <c r="G133" s="102">
        <f t="shared" si="14"/>
        <v>115.92</v>
      </c>
      <c r="H133" s="102">
        <f t="shared" si="15"/>
        <v>113.4</v>
      </c>
      <c r="I133" s="102">
        <f t="shared" si="16"/>
        <v>110.88</v>
      </c>
      <c r="J133" s="102">
        <f t="shared" si="17"/>
        <v>108.36</v>
      </c>
      <c r="K133" s="99">
        <f t="shared" si="18"/>
        <v>105.83999999999999</v>
      </c>
      <c r="L133" s="99">
        <f t="shared" si="19"/>
        <v>103.32</v>
      </c>
      <c r="M133" s="108">
        <f t="shared" si="20"/>
        <v>100.80000000000001</v>
      </c>
    </row>
    <row r="134" spans="1:13" ht="15" customHeight="1" thickBot="1">
      <c r="A134" s="289"/>
      <c r="B134" s="289"/>
      <c r="C134" s="93" t="s">
        <v>187</v>
      </c>
      <c r="D134" s="244"/>
      <c r="E134" s="244"/>
      <c r="F134" s="104">
        <v>126</v>
      </c>
      <c r="G134" s="102">
        <f t="shared" si="14"/>
        <v>115.92</v>
      </c>
      <c r="H134" s="102">
        <f t="shared" si="15"/>
        <v>113.4</v>
      </c>
      <c r="I134" s="102">
        <f t="shared" si="16"/>
        <v>110.88</v>
      </c>
      <c r="J134" s="102">
        <f t="shared" si="17"/>
        <v>108.36</v>
      </c>
      <c r="K134" s="99">
        <f t="shared" si="18"/>
        <v>105.83999999999999</v>
      </c>
      <c r="L134" s="99">
        <f t="shared" si="19"/>
        <v>103.32</v>
      </c>
      <c r="M134" s="108">
        <f t="shared" si="20"/>
        <v>100.80000000000001</v>
      </c>
    </row>
    <row r="135" spans="1:13" ht="18.75" customHeight="1" thickBot="1">
      <c r="A135" s="289" t="s">
        <v>184</v>
      </c>
      <c r="B135" s="289" t="s">
        <v>175</v>
      </c>
      <c r="C135" s="344" t="s">
        <v>185</v>
      </c>
      <c r="D135" s="174" t="s">
        <v>183</v>
      </c>
      <c r="E135" s="174" t="s">
        <v>178</v>
      </c>
      <c r="F135" s="104">
        <v>126</v>
      </c>
      <c r="G135" s="102">
        <f t="shared" si="14"/>
        <v>115.92</v>
      </c>
      <c r="H135" s="102">
        <f t="shared" si="15"/>
        <v>113.4</v>
      </c>
      <c r="I135" s="102">
        <f t="shared" si="16"/>
        <v>110.88</v>
      </c>
      <c r="J135" s="102">
        <f t="shared" si="17"/>
        <v>108.36</v>
      </c>
      <c r="K135" s="99">
        <f t="shared" si="18"/>
        <v>105.83999999999999</v>
      </c>
      <c r="L135" s="99">
        <f t="shared" si="19"/>
        <v>103.32</v>
      </c>
      <c r="M135" s="108">
        <f t="shared" si="20"/>
        <v>100.80000000000001</v>
      </c>
    </row>
    <row r="136" spans="1:13" ht="18" customHeight="1" thickBot="1">
      <c r="A136" s="289"/>
      <c r="B136" s="289"/>
      <c r="C136" s="93" t="s">
        <v>67</v>
      </c>
      <c r="D136" s="175"/>
      <c r="E136" s="175"/>
      <c r="F136" s="104">
        <v>136</v>
      </c>
      <c r="G136" s="102">
        <f t="shared" si="14"/>
        <v>125.12</v>
      </c>
      <c r="H136" s="102">
        <f t="shared" si="15"/>
        <v>122.4</v>
      </c>
      <c r="I136" s="102">
        <f t="shared" si="16"/>
        <v>119.68</v>
      </c>
      <c r="J136" s="102">
        <f t="shared" si="17"/>
        <v>116.96</v>
      </c>
      <c r="K136" s="99">
        <f t="shared" si="18"/>
        <v>114.24</v>
      </c>
      <c r="L136" s="99">
        <f t="shared" si="19"/>
        <v>111.52</v>
      </c>
      <c r="M136" s="108">
        <f t="shared" si="20"/>
        <v>108.80000000000001</v>
      </c>
    </row>
    <row r="137" spans="1:13" ht="22.5" customHeight="1" thickBot="1">
      <c r="A137" s="289"/>
      <c r="B137" s="289"/>
      <c r="C137" s="93" t="s">
        <v>187</v>
      </c>
      <c r="D137" s="244"/>
      <c r="E137" s="244"/>
      <c r="F137" s="104">
        <v>136</v>
      </c>
      <c r="G137" s="102">
        <f t="shared" si="14"/>
        <v>125.12</v>
      </c>
      <c r="H137" s="102">
        <f t="shared" si="15"/>
        <v>122.4</v>
      </c>
      <c r="I137" s="102">
        <f t="shared" si="16"/>
        <v>119.68</v>
      </c>
      <c r="J137" s="102">
        <f t="shared" si="17"/>
        <v>116.96</v>
      </c>
      <c r="K137" s="99">
        <f t="shared" si="18"/>
        <v>114.24</v>
      </c>
      <c r="L137" s="99">
        <f t="shared" si="19"/>
        <v>111.52</v>
      </c>
      <c r="M137" s="108">
        <f t="shared" si="20"/>
        <v>108.80000000000001</v>
      </c>
    </row>
    <row r="138" spans="1:13" s="17" customFormat="1" ht="15.75" customHeight="1">
      <c r="A138" s="51"/>
      <c r="B138" s="51"/>
      <c r="C138" s="51"/>
      <c r="D138" s="51"/>
      <c r="E138" s="51"/>
      <c r="F138" s="49"/>
      <c r="G138" s="153"/>
      <c r="H138" s="153"/>
      <c r="I138" s="153"/>
      <c r="J138" s="49"/>
      <c r="K138" s="153" t="s">
        <v>119</v>
      </c>
      <c r="L138" s="153"/>
      <c r="M138" s="153"/>
    </row>
    <row r="139" spans="1:13" ht="15.75">
      <c r="K139" s="16" t="s">
        <v>4</v>
      </c>
      <c r="L139" s="16"/>
      <c r="M139" s="16"/>
    </row>
    <row r="140" spans="1:13" ht="15.75">
      <c r="I140" s="223" t="s">
        <v>95</v>
      </c>
      <c r="J140" s="223"/>
      <c r="K140" s="223"/>
      <c r="L140" s="223"/>
      <c r="M140" s="223"/>
    </row>
    <row r="141" spans="1:13" ht="16.5" thickBot="1">
      <c r="I141" s="15"/>
      <c r="J141" s="1" t="s">
        <v>37</v>
      </c>
      <c r="K141" s="1"/>
      <c r="L141" s="223" t="s">
        <v>34</v>
      </c>
      <c r="M141" s="223"/>
    </row>
    <row r="142" spans="1:13" ht="15.75" customHeight="1" thickBot="1">
      <c r="A142" s="133" t="s">
        <v>0</v>
      </c>
      <c r="B142" s="133" t="s">
        <v>1</v>
      </c>
      <c r="C142" s="134" t="s">
        <v>2</v>
      </c>
      <c r="D142" s="133" t="s">
        <v>3</v>
      </c>
      <c r="E142" s="135" t="s">
        <v>20</v>
      </c>
      <c r="F142" s="136" t="s">
        <v>11</v>
      </c>
      <c r="G142" s="137" t="s">
        <v>32</v>
      </c>
      <c r="H142" s="138"/>
      <c r="I142" s="138"/>
      <c r="J142" s="138"/>
      <c r="K142" s="138"/>
      <c r="L142" s="138"/>
      <c r="M142" s="139"/>
    </row>
    <row r="143" spans="1:13" ht="27" customHeight="1" thickBot="1">
      <c r="A143" s="133"/>
      <c r="B143" s="133"/>
      <c r="C143" s="134"/>
      <c r="D143" s="133"/>
      <c r="E143" s="135"/>
      <c r="F143" s="136"/>
      <c r="G143" s="133" t="s">
        <v>108</v>
      </c>
      <c r="H143" s="133" t="s">
        <v>109</v>
      </c>
      <c r="I143" s="133" t="s">
        <v>110</v>
      </c>
      <c r="J143" s="133" t="s">
        <v>111</v>
      </c>
      <c r="K143" s="133" t="s">
        <v>112</v>
      </c>
      <c r="L143" s="133" t="s">
        <v>113</v>
      </c>
      <c r="M143" s="133" t="s">
        <v>114</v>
      </c>
    </row>
    <row r="144" spans="1:13" ht="19.5" customHeight="1" thickBot="1">
      <c r="A144" s="133"/>
      <c r="B144" s="133"/>
      <c r="C144" s="134"/>
      <c r="D144" s="133"/>
      <c r="E144" s="135"/>
      <c r="F144" s="136"/>
      <c r="G144" s="133"/>
      <c r="H144" s="133"/>
      <c r="I144" s="133"/>
      <c r="J144" s="133"/>
      <c r="K144" s="133"/>
      <c r="L144" s="133"/>
      <c r="M144" s="133"/>
    </row>
    <row r="145" spans="1:13" ht="12" customHeight="1" thickBot="1">
      <c r="A145" s="133"/>
      <c r="B145" s="133"/>
      <c r="C145" s="134"/>
      <c r="D145" s="133"/>
      <c r="E145" s="135"/>
      <c r="F145" s="136"/>
      <c r="G145" s="133"/>
      <c r="H145" s="133"/>
      <c r="I145" s="133"/>
      <c r="J145" s="133"/>
      <c r="K145" s="133"/>
      <c r="L145" s="133"/>
      <c r="M145" s="133"/>
    </row>
    <row r="146" spans="1:13" ht="24" customHeight="1" thickBot="1">
      <c r="A146" s="236" t="s">
        <v>46</v>
      </c>
      <c r="B146" s="237"/>
      <c r="C146" s="237"/>
      <c r="D146" s="237"/>
      <c r="E146" s="237"/>
      <c r="F146" s="237"/>
      <c r="G146" s="237"/>
      <c r="H146" s="237"/>
      <c r="I146" s="237"/>
      <c r="J146" s="237"/>
      <c r="K146" s="237"/>
      <c r="L146" s="237"/>
      <c r="M146" s="237"/>
    </row>
    <row r="147" spans="1:13" ht="18.75" customHeight="1">
      <c r="A147" s="147" t="s">
        <v>5</v>
      </c>
      <c r="B147" s="147" t="s">
        <v>12</v>
      </c>
      <c r="C147" s="80" t="s">
        <v>160</v>
      </c>
      <c r="D147" s="147" t="s">
        <v>15</v>
      </c>
      <c r="E147" s="147" t="s">
        <v>21</v>
      </c>
      <c r="F147" s="149">
        <v>55</v>
      </c>
      <c r="G147" s="176">
        <f>F147*0.92</f>
        <v>50.6</v>
      </c>
      <c r="H147" s="176">
        <f>F147*0.9</f>
        <v>49.5</v>
      </c>
      <c r="I147" s="176">
        <f>F147*0.88</f>
        <v>48.4</v>
      </c>
      <c r="J147" s="176">
        <f>F147*0.86</f>
        <v>47.3</v>
      </c>
      <c r="K147" s="204">
        <f>F147*0.84</f>
        <v>46.199999999999996</v>
      </c>
      <c r="L147" s="204">
        <f>F147*0.82</f>
        <v>45.099999999999994</v>
      </c>
      <c r="M147" s="204">
        <f>F147*0.8</f>
        <v>44</v>
      </c>
    </row>
    <row r="148" spans="1:13" ht="18.75" customHeight="1">
      <c r="A148" s="148"/>
      <c r="B148" s="148"/>
      <c r="C148" s="80" t="s">
        <v>161</v>
      </c>
      <c r="D148" s="148"/>
      <c r="E148" s="148"/>
      <c r="F148" s="123"/>
      <c r="G148" s="177"/>
      <c r="H148" s="177"/>
      <c r="I148" s="177"/>
      <c r="J148" s="177"/>
      <c r="K148" s="205"/>
      <c r="L148" s="205"/>
      <c r="M148" s="205"/>
    </row>
    <row r="149" spans="1:13" ht="18.75" customHeight="1">
      <c r="A149" s="148"/>
      <c r="B149" s="148"/>
      <c r="C149" s="80" t="s">
        <v>162</v>
      </c>
      <c r="D149" s="148"/>
      <c r="E149" s="148"/>
      <c r="F149" s="123"/>
      <c r="G149" s="177"/>
      <c r="H149" s="177"/>
      <c r="I149" s="177"/>
      <c r="J149" s="177"/>
      <c r="K149" s="205"/>
      <c r="L149" s="205"/>
      <c r="M149" s="205"/>
    </row>
    <row r="150" spans="1:13" ht="18.75" customHeight="1" thickBot="1">
      <c r="A150" s="152"/>
      <c r="B150" s="152"/>
      <c r="C150" s="297" t="s">
        <v>163</v>
      </c>
      <c r="D150" s="152"/>
      <c r="E150" s="152"/>
      <c r="F150" s="124"/>
      <c r="G150" s="178"/>
      <c r="H150" s="178"/>
      <c r="I150" s="178"/>
      <c r="J150" s="178"/>
      <c r="K150" s="206"/>
      <c r="L150" s="206"/>
      <c r="M150" s="206"/>
    </row>
    <row r="151" spans="1:13" ht="20.25" customHeight="1">
      <c r="A151" s="147" t="s">
        <v>7</v>
      </c>
      <c r="B151" s="147" t="s">
        <v>19</v>
      </c>
      <c r="C151" s="80" t="s">
        <v>160</v>
      </c>
      <c r="D151" s="147" t="s">
        <v>15</v>
      </c>
      <c r="E151" s="147" t="s">
        <v>21</v>
      </c>
      <c r="F151" s="149">
        <v>58</v>
      </c>
      <c r="G151" s="176">
        <f>F151*0.92</f>
        <v>53.36</v>
      </c>
      <c r="H151" s="176">
        <f>F151*0.9</f>
        <v>52.2</v>
      </c>
      <c r="I151" s="176">
        <f>F151*0.88</f>
        <v>51.04</v>
      </c>
      <c r="J151" s="176">
        <f>F151*0.86</f>
        <v>49.88</v>
      </c>
      <c r="K151" s="204">
        <f>F151*0.84</f>
        <v>48.72</v>
      </c>
      <c r="L151" s="204">
        <f>F151*0.82</f>
        <v>47.559999999999995</v>
      </c>
      <c r="M151" s="204">
        <f>F151*0.8</f>
        <v>46.400000000000006</v>
      </c>
    </row>
    <row r="152" spans="1:13" ht="20.25" customHeight="1">
      <c r="A152" s="148"/>
      <c r="B152" s="148"/>
      <c r="C152" s="80" t="s">
        <v>161</v>
      </c>
      <c r="D152" s="148"/>
      <c r="E152" s="148"/>
      <c r="F152" s="123"/>
      <c r="G152" s="177"/>
      <c r="H152" s="177"/>
      <c r="I152" s="177"/>
      <c r="J152" s="177"/>
      <c r="K152" s="205"/>
      <c r="L152" s="205"/>
      <c r="M152" s="205"/>
    </row>
    <row r="153" spans="1:13" ht="12.75" customHeight="1">
      <c r="A153" s="148"/>
      <c r="B153" s="148"/>
      <c r="C153" s="80" t="s">
        <v>162</v>
      </c>
      <c r="D153" s="148"/>
      <c r="E153" s="148"/>
      <c r="F153" s="123"/>
      <c r="G153" s="177"/>
      <c r="H153" s="177"/>
      <c r="I153" s="177"/>
      <c r="J153" s="177"/>
      <c r="K153" s="205"/>
      <c r="L153" s="205"/>
      <c r="M153" s="205"/>
    </row>
    <row r="154" spans="1:13" ht="15.75" customHeight="1" thickBot="1">
      <c r="A154" s="152"/>
      <c r="B154" s="152"/>
      <c r="C154" s="297" t="s">
        <v>163</v>
      </c>
      <c r="D154" s="152"/>
      <c r="E154" s="152"/>
      <c r="F154" s="124"/>
      <c r="G154" s="178"/>
      <c r="H154" s="178"/>
      <c r="I154" s="178"/>
      <c r="J154" s="178"/>
      <c r="K154" s="206"/>
      <c r="L154" s="206"/>
      <c r="M154" s="206"/>
    </row>
    <row r="155" spans="1:13" ht="15.75" customHeight="1" thickBot="1">
      <c r="A155" s="147" t="s">
        <v>144</v>
      </c>
      <c r="B155" s="147" t="s">
        <v>146</v>
      </c>
      <c r="C155" s="80" t="s">
        <v>160</v>
      </c>
      <c r="D155" s="69" t="s">
        <v>15</v>
      </c>
      <c r="E155" s="147" t="s">
        <v>23</v>
      </c>
      <c r="F155" s="149">
        <v>47</v>
      </c>
      <c r="G155" s="176">
        <f>F155*0.92</f>
        <v>43.24</v>
      </c>
      <c r="H155" s="176">
        <f>F155*0.9</f>
        <v>42.300000000000004</v>
      </c>
      <c r="I155" s="176">
        <f>F155*0.88</f>
        <v>41.36</v>
      </c>
      <c r="J155" s="176">
        <f>F155*0.86</f>
        <v>40.42</v>
      </c>
      <c r="K155" s="204">
        <f>F155*0.84</f>
        <v>39.479999999999997</v>
      </c>
      <c r="L155" s="204">
        <f>F155*0.82</f>
        <v>38.54</v>
      </c>
      <c r="M155" s="204">
        <f>F155*0.8</f>
        <v>37.6</v>
      </c>
    </row>
    <row r="156" spans="1:13" ht="15.75" customHeight="1" thickBot="1">
      <c r="A156" s="148"/>
      <c r="B156" s="148"/>
      <c r="C156" s="80"/>
      <c r="D156" s="69" t="s">
        <v>28</v>
      </c>
      <c r="E156" s="148"/>
      <c r="F156" s="123"/>
      <c r="G156" s="177"/>
      <c r="H156" s="177"/>
      <c r="I156" s="177"/>
      <c r="J156" s="177"/>
      <c r="K156" s="205"/>
      <c r="L156" s="205"/>
      <c r="M156" s="205"/>
    </row>
    <row r="157" spans="1:13" ht="15.75" customHeight="1" thickBot="1">
      <c r="A157" s="148"/>
      <c r="B157" s="148"/>
      <c r="C157" s="80" t="s">
        <v>161</v>
      </c>
      <c r="D157" s="69" t="s">
        <v>18</v>
      </c>
      <c r="E157" s="148"/>
      <c r="F157" s="123"/>
      <c r="G157" s="177"/>
      <c r="H157" s="177"/>
      <c r="I157" s="177"/>
      <c r="J157" s="177"/>
      <c r="K157" s="205"/>
      <c r="L157" s="205"/>
      <c r="M157" s="205"/>
    </row>
    <row r="158" spans="1:13" ht="12" customHeight="1" thickBot="1">
      <c r="A158" s="148"/>
      <c r="B158" s="148"/>
      <c r="C158" s="80"/>
      <c r="D158" s="69" t="s">
        <v>69</v>
      </c>
      <c r="E158" s="148"/>
      <c r="F158" s="123"/>
      <c r="G158" s="177"/>
      <c r="H158" s="177"/>
      <c r="I158" s="177"/>
      <c r="J158" s="177"/>
      <c r="K158" s="205"/>
      <c r="L158" s="205"/>
      <c r="M158" s="205"/>
    </row>
    <row r="159" spans="1:13" ht="15.75" customHeight="1" thickBot="1">
      <c r="A159" s="152"/>
      <c r="B159" s="152"/>
      <c r="C159" s="80" t="s">
        <v>162</v>
      </c>
      <c r="D159" s="70" t="s">
        <v>26</v>
      </c>
      <c r="E159" s="152"/>
      <c r="F159" s="124"/>
      <c r="G159" s="178"/>
      <c r="H159" s="178"/>
      <c r="I159" s="178"/>
      <c r="J159" s="178"/>
      <c r="K159" s="206"/>
      <c r="L159" s="206"/>
      <c r="M159" s="206"/>
    </row>
    <row r="160" spans="1:13" ht="15.75" customHeight="1" thickBot="1">
      <c r="A160" s="147" t="s">
        <v>24</v>
      </c>
      <c r="B160" s="147" t="s">
        <v>17</v>
      </c>
      <c r="C160" s="80" t="s">
        <v>160</v>
      </c>
      <c r="D160" s="10" t="s">
        <v>15</v>
      </c>
      <c r="E160" s="147" t="s">
        <v>21</v>
      </c>
      <c r="F160" s="149">
        <v>42.5</v>
      </c>
      <c r="G160" s="176">
        <f>F160*0.92</f>
        <v>39.1</v>
      </c>
      <c r="H160" s="176">
        <f>F160*0.9</f>
        <v>38.25</v>
      </c>
      <c r="I160" s="176">
        <f>F160*0.88</f>
        <v>37.4</v>
      </c>
      <c r="J160" s="176">
        <f>F160*0.86</f>
        <v>36.549999999999997</v>
      </c>
      <c r="K160" s="204">
        <f>F160*0.84</f>
        <v>35.699999999999996</v>
      </c>
      <c r="L160" s="204">
        <f>F160*0.82</f>
        <v>34.85</v>
      </c>
      <c r="M160" s="204">
        <f>F160*0.8</f>
        <v>34</v>
      </c>
    </row>
    <row r="161" spans="1:13" ht="15.75" customHeight="1" thickBot="1">
      <c r="A161" s="148"/>
      <c r="B161" s="148"/>
      <c r="C161" s="80" t="s">
        <v>161</v>
      </c>
      <c r="D161" s="10" t="s">
        <v>39</v>
      </c>
      <c r="E161" s="148"/>
      <c r="F161" s="123"/>
      <c r="G161" s="177"/>
      <c r="H161" s="177"/>
      <c r="I161" s="177"/>
      <c r="J161" s="177"/>
      <c r="K161" s="205"/>
      <c r="L161" s="205"/>
      <c r="M161" s="205"/>
    </row>
    <row r="162" spans="1:13" ht="15.75" customHeight="1" thickBot="1">
      <c r="A162" s="148"/>
      <c r="B162" s="148"/>
      <c r="C162" s="80" t="s">
        <v>162</v>
      </c>
      <c r="D162" s="44" t="s">
        <v>49</v>
      </c>
      <c r="E162" s="148"/>
      <c r="F162" s="123"/>
      <c r="G162" s="177"/>
      <c r="H162" s="177"/>
      <c r="I162" s="177"/>
      <c r="J162" s="177"/>
      <c r="K162" s="205"/>
      <c r="L162" s="205"/>
      <c r="M162" s="205"/>
    </row>
    <row r="163" spans="1:13" ht="15.75" customHeight="1" thickBot="1">
      <c r="A163" s="152"/>
      <c r="B163" s="152"/>
      <c r="C163" s="297" t="s">
        <v>163</v>
      </c>
      <c r="D163" s="10" t="s">
        <v>105</v>
      </c>
      <c r="E163" s="152"/>
      <c r="F163" s="124"/>
      <c r="G163" s="178"/>
      <c r="H163" s="178"/>
      <c r="I163" s="178"/>
      <c r="J163" s="178"/>
      <c r="K163" s="206"/>
      <c r="L163" s="206"/>
      <c r="M163" s="206"/>
    </row>
    <row r="164" spans="1:13" ht="15.75" customHeight="1" thickBot="1">
      <c r="A164" s="147" t="s">
        <v>8</v>
      </c>
      <c r="B164" s="147" t="s">
        <v>14</v>
      </c>
      <c r="C164" s="94" t="s">
        <v>167</v>
      </c>
      <c r="D164" s="11" t="s">
        <v>15</v>
      </c>
      <c r="E164" s="147" t="s">
        <v>21</v>
      </c>
      <c r="F164" s="149">
        <v>46.5</v>
      </c>
      <c r="G164" s="176">
        <f>F164*0.92</f>
        <v>42.78</v>
      </c>
      <c r="H164" s="176">
        <f>F164*0.9</f>
        <v>41.85</v>
      </c>
      <c r="I164" s="176">
        <f>F164*0.88</f>
        <v>40.92</v>
      </c>
      <c r="J164" s="176">
        <f>F164*0.86</f>
        <v>39.99</v>
      </c>
      <c r="K164" s="204">
        <f>F164*0.84</f>
        <v>39.059999999999995</v>
      </c>
      <c r="L164" s="204">
        <f>F164*0.82</f>
        <v>38.129999999999995</v>
      </c>
      <c r="M164" s="204">
        <f>F164*0.8</f>
        <v>37.200000000000003</v>
      </c>
    </row>
    <row r="165" spans="1:13" ht="15.75" customHeight="1" thickBot="1">
      <c r="A165" s="148"/>
      <c r="B165" s="148"/>
      <c r="C165" s="80" t="s">
        <v>160</v>
      </c>
      <c r="D165" s="57" t="s">
        <v>133</v>
      </c>
      <c r="E165" s="148"/>
      <c r="F165" s="123"/>
      <c r="G165" s="177"/>
      <c r="H165" s="177"/>
      <c r="I165" s="177"/>
      <c r="J165" s="177"/>
      <c r="K165" s="205"/>
      <c r="L165" s="205"/>
      <c r="M165" s="205"/>
    </row>
    <row r="166" spans="1:13" ht="15.75" customHeight="1" thickBot="1">
      <c r="A166" s="148"/>
      <c r="B166" s="148"/>
      <c r="C166" s="80" t="s">
        <v>161</v>
      </c>
      <c r="D166" s="45" t="s">
        <v>49</v>
      </c>
      <c r="E166" s="148"/>
      <c r="F166" s="123"/>
      <c r="G166" s="177"/>
      <c r="H166" s="177"/>
      <c r="I166" s="177"/>
      <c r="J166" s="177"/>
      <c r="K166" s="205"/>
      <c r="L166" s="205"/>
      <c r="M166" s="205"/>
    </row>
    <row r="167" spans="1:13" ht="15.75" customHeight="1" thickBot="1">
      <c r="A167" s="148"/>
      <c r="B167" s="148"/>
      <c r="C167" s="80" t="s">
        <v>162</v>
      </c>
      <c r="D167" s="11" t="s">
        <v>27</v>
      </c>
      <c r="E167" s="148"/>
      <c r="F167" s="123"/>
      <c r="G167" s="177"/>
      <c r="H167" s="177"/>
      <c r="I167" s="177"/>
      <c r="J167" s="177"/>
      <c r="K167" s="205"/>
      <c r="L167" s="205"/>
      <c r="M167" s="205"/>
    </row>
    <row r="168" spans="1:13" ht="15.75" customHeight="1" thickBot="1">
      <c r="A168" s="152"/>
      <c r="B168" s="152"/>
      <c r="C168" s="297" t="s">
        <v>163</v>
      </c>
      <c r="D168" s="10" t="s">
        <v>28</v>
      </c>
      <c r="E168" s="152"/>
      <c r="F168" s="124"/>
      <c r="G168" s="178"/>
      <c r="H168" s="178"/>
      <c r="I168" s="178"/>
      <c r="J168" s="178"/>
      <c r="K168" s="206"/>
      <c r="L168" s="206"/>
      <c r="M168" s="206"/>
    </row>
    <row r="169" spans="1:13" ht="15.75" customHeight="1" thickBot="1">
      <c r="A169" s="133" t="s">
        <v>6</v>
      </c>
      <c r="B169" s="133" t="s">
        <v>13</v>
      </c>
      <c r="C169" s="80" t="s">
        <v>160</v>
      </c>
      <c r="D169" s="47" t="s">
        <v>117</v>
      </c>
      <c r="E169" s="133" t="s">
        <v>21</v>
      </c>
      <c r="F169" s="179">
        <v>50</v>
      </c>
      <c r="G169" s="218">
        <f>F169*0.92</f>
        <v>46</v>
      </c>
      <c r="H169" s="218">
        <f>F169*0.9</f>
        <v>45</v>
      </c>
      <c r="I169" s="218">
        <f>F169*0.88</f>
        <v>44</v>
      </c>
      <c r="J169" s="218">
        <f>F169*0.86</f>
        <v>43</v>
      </c>
      <c r="K169" s="203">
        <f>F169*0.84</f>
        <v>42</v>
      </c>
      <c r="L169" s="203">
        <f>F169*0.82</f>
        <v>41</v>
      </c>
      <c r="M169" s="204">
        <f>F169*0.8</f>
        <v>40</v>
      </c>
    </row>
    <row r="170" spans="1:13" ht="15.75" customHeight="1" thickBot="1">
      <c r="A170" s="133"/>
      <c r="B170" s="133"/>
      <c r="C170" s="80" t="s">
        <v>161</v>
      </c>
      <c r="D170" s="47" t="s">
        <v>69</v>
      </c>
      <c r="E170" s="133"/>
      <c r="F170" s="179"/>
      <c r="G170" s="218"/>
      <c r="H170" s="218"/>
      <c r="I170" s="218"/>
      <c r="J170" s="218"/>
      <c r="K170" s="203"/>
      <c r="L170" s="203"/>
      <c r="M170" s="205"/>
    </row>
    <row r="171" spans="1:13" ht="15.75" customHeight="1" thickBot="1">
      <c r="A171" s="133"/>
      <c r="B171" s="133"/>
      <c r="C171" s="80" t="s">
        <v>162</v>
      </c>
      <c r="D171" s="10" t="s">
        <v>62</v>
      </c>
      <c r="E171" s="133"/>
      <c r="F171" s="179"/>
      <c r="G171" s="218"/>
      <c r="H171" s="218"/>
      <c r="I171" s="218"/>
      <c r="J171" s="218"/>
      <c r="K171" s="203"/>
      <c r="L171" s="203"/>
      <c r="M171" s="205"/>
    </row>
    <row r="172" spans="1:13" ht="15.75" customHeight="1" thickBot="1">
      <c r="A172" s="133"/>
      <c r="B172" s="133"/>
      <c r="C172" s="297" t="s">
        <v>163</v>
      </c>
      <c r="D172" s="10" t="s">
        <v>16</v>
      </c>
      <c r="E172" s="133"/>
      <c r="F172" s="179"/>
      <c r="G172" s="218"/>
      <c r="H172" s="218"/>
      <c r="I172" s="218"/>
      <c r="J172" s="218"/>
      <c r="K172" s="203"/>
      <c r="L172" s="203"/>
      <c r="M172" s="206"/>
    </row>
    <row r="173" spans="1:13" ht="13.5" customHeight="1" thickBot="1">
      <c r="A173" s="133" t="s">
        <v>138</v>
      </c>
      <c r="B173" s="133" t="s">
        <v>13</v>
      </c>
      <c r="D173" s="65" t="s">
        <v>117</v>
      </c>
      <c r="E173" s="133" t="s">
        <v>21</v>
      </c>
      <c r="F173" s="179">
        <v>50</v>
      </c>
      <c r="G173" s="218">
        <f>F173*0.92</f>
        <v>46</v>
      </c>
      <c r="H173" s="218">
        <f>F173*0.9</f>
        <v>45</v>
      </c>
      <c r="I173" s="218">
        <f>F173*0.88</f>
        <v>44</v>
      </c>
      <c r="J173" s="218">
        <f>F173*0.86</f>
        <v>43</v>
      </c>
      <c r="K173" s="203">
        <f>F173*0.84</f>
        <v>42</v>
      </c>
      <c r="L173" s="203">
        <f>F173*0.82</f>
        <v>41</v>
      </c>
      <c r="M173" s="204">
        <f>F173*0.8</f>
        <v>40</v>
      </c>
    </row>
    <row r="174" spans="1:13" ht="15.75" customHeight="1" thickBot="1">
      <c r="A174" s="133"/>
      <c r="B174" s="133"/>
      <c r="C174" s="80" t="s">
        <v>160</v>
      </c>
      <c r="D174" s="65" t="s">
        <v>69</v>
      </c>
      <c r="E174" s="133"/>
      <c r="F174" s="179"/>
      <c r="G174" s="218"/>
      <c r="H174" s="218"/>
      <c r="I174" s="218"/>
      <c r="J174" s="218"/>
      <c r="K174" s="203"/>
      <c r="L174" s="203"/>
      <c r="M174" s="205"/>
    </row>
    <row r="175" spans="1:13" ht="15.75" customHeight="1" thickBot="1">
      <c r="A175" s="133"/>
      <c r="B175" s="133"/>
      <c r="C175" s="80" t="s">
        <v>161</v>
      </c>
      <c r="D175" s="65" t="s">
        <v>62</v>
      </c>
      <c r="E175" s="133"/>
      <c r="F175" s="179"/>
      <c r="G175" s="218"/>
      <c r="H175" s="218"/>
      <c r="I175" s="218"/>
      <c r="J175" s="218"/>
      <c r="K175" s="203"/>
      <c r="L175" s="203"/>
      <c r="M175" s="205"/>
    </row>
    <row r="176" spans="1:13" ht="15.75" customHeight="1" thickBot="1">
      <c r="A176" s="133"/>
      <c r="B176" s="133"/>
      <c r="C176" s="80" t="s">
        <v>162</v>
      </c>
      <c r="D176" s="65" t="s">
        <v>121</v>
      </c>
      <c r="E176" s="133"/>
      <c r="F176" s="179"/>
      <c r="G176" s="218"/>
      <c r="H176" s="218"/>
      <c r="I176" s="218"/>
      <c r="J176" s="218"/>
      <c r="K176" s="203"/>
      <c r="L176" s="203"/>
      <c r="M176" s="205"/>
    </row>
    <row r="177" spans="1:13" ht="15.75" customHeight="1" thickBot="1">
      <c r="A177" s="133"/>
      <c r="B177" s="133"/>
      <c r="C177" s="297" t="s">
        <v>163</v>
      </c>
      <c r="D177" s="65" t="s">
        <v>139</v>
      </c>
      <c r="E177" s="133"/>
      <c r="F177" s="179"/>
      <c r="G177" s="218"/>
      <c r="H177" s="218"/>
      <c r="I177" s="218"/>
      <c r="J177" s="218"/>
      <c r="K177" s="203"/>
      <c r="L177" s="203"/>
      <c r="M177" s="206"/>
    </row>
    <row r="178" spans="1:13" ht="15.75" customHeight="1">
      <c r="A178" s="147" t="s">
        <v>127</v>
      </c>
      <c r="B178" s="147" t="s">
        <v>128</v>
      </c>
      <c r="C178" s="80" t="s">
        <v>160</v>
      </c>
      <c r="D178" s="147" t="s">
        <v>72</v>
      </c>
      <c r="E178" s="147" t="s">
        <v>21</v>
      </c>
      <c r="F178" s="149">
        <v>55.5</v>
      </c>
      <c r="G178" s="176">
        <f>F178*0.92</f>
        <v>51.06</v>
      </c>
      <c r="H178" s="176">
        <f>F178*0.9</f>
        <v>49.95</v>
      </c>
      <c r="I178" s="176">
        <f>F178*0.88</f>
        <v>48.84</v>
      </c>
      <c r="J178" s="176">
        <f>F178*0.86</f>
        <v>47.73</v>
      </c>
      <c r="K178" s="204">
        <f>F178*0.84</f>
        <v>46.62</v>
      </c>
      <c r="L178" s="204">
        <f>F178*0.82</f>
        <v>45.51</v>
      </c>
      <c r="M178" s="204">
        <f>F178*0.8</f>
        <v>44.400000000000006</v>
      </c>
    </row>
    <row r="179" spans="1:13" ht="15.75" customHeight="1">
      <c r="A179" s="148"/>
      <c r="B179" s="148"/>
      <c r="C179" s="80" t="s">
        <v>161</v>
      </c>
      <c r="D179" s="148"/>
      <c r="E179" s="148"/>
      <c r="F179" s="123"/>
      <c r="G179" s="177"/>
      <c r="H179" s="177"/>
      <c r="I179" s="177"/>
      <c r="J179" s="177"/>
      <c r="K179" s="205"/>
      <c r="L179" s="205"/>
      <c r="M179" s="205"/>
    </row>
    <row r="180" spans="1:13" ht="15.75" customHeight="1" thickBot="1">
      <c r="A180" s="152"/>
      <c r="B180" s="152"/>
      <c r="C180" s="80" t="s">
        <v>162</v>
      </c>
      <c r="D180" s="152"/>
      <c r="E180" s="152"/>
      <c r="F180" s="124"/>
      <c r="G180" s="178"/>
      <c r="H180" s="178"/>
      <c r="I180" s="178"/>
      <c r="J180" s="178"/>
      <c r="K180" s="206"/>
      <c r="L180" s="206"/>
      <c r="M180" s="206"/>
    </row>
    <row r="181" spans="1:13" ht="12.75" customHeight="1" thickBot="1">
      <c r="A181" s="133" t="s">
        <v>147</v>
      </c>
      <c r="B181" s="133" t="s">
        <v>88</v>
      </c>
      <c r="C181" s="314"/>
      <c r="D181" s="65" t="s">
        <v>15</v>
      </c>
      <c r="E181" s="147" t="s">
        <v>22</v>
      </c>
      <c r="F181" s="179">
        <v>55.5</v>
      </c>
      <c r="G181" s="218">
        <f>F181*0.92</f>
        <v>51.06</v>
      </c>
      <c r="H181" s="218">
        <f>F181*0.9</f>
        <v>49.95</v>
      </c>
      <c r="I181" s="218">
        <f>F181*0.88</f>
        <v>48.84</v>
      </c>
      <c r="J181" s="218">
        <f>F181*0.86</f>
        <v>47.73</v>
      </c>
      <c r="K181" s="203">
        <f>F181*0.84</f>
        <v>46.62</v>
      </c>
      <c r="L181" s="203">
        <f>F181*0.82</f>
        <v>45.51</v>
      </c>
      <c r="M181" s="204">
        <f>F181*0.8</f>
        <v>44.400000000000006</v>
      </c>
    </row>
    <row r="182" spans="1:13" ht="15.75" customHeight="1" thickBot="1">
      <c r="A182" s="133"/>
      <c r="B182" s="133"/>
      <c r="C182" s="80" t="s">
        <v>160</v>
      </c>
      <c r="D182" s="65" t="s">
        <v>62</v>
      </c>
      <c r="E182" s="148"/>
      <c r="F182" s="179"/>
      <c r="G182" s="218"/>
      <c r="H182" s="218"/>
      <c r="I182" s="218"/>
      <c r="J182" s="218"/>
      <c r="K182" s="203"/>
      <c r="L182" s="203"/>
      <c r="M182" s="205"/>
    </row>
    <row r="183" spans="1:13" ht="15.75" customHeight="1" thickBot="1">
      <c r="A183" s="133"/>
      <c r="B183" s="133"/>
      <c r="C183" s="80" t="s">
        <v>161</v>
      </c>
      <c r="D183" s="65" t="s">
        <v>18</v>
      </c>
      <c r="E183" s="148"/>
      <c r="F183" s="179"/>
      <c r="G183" s="218"/>
      <c r="H183" s="218"/>
      <c r="I183" s="218"/>
      <c r="J183" s="218"/>
      <c r="K183" s="203"/>
      <c r="L183" s="203"/>
      <c r="M183" s="205"/>
    </row>
    <row r="184" spans="1:13" ht="15.75" customHeight="1" thickBot="1">
      <c r="A184" s="133"/>
      <c r="B184" s="133"/>
      <c r="C184" s="80" t="s">
        <v>162</v>
      </c>
      <c r="D184" s="65" t="s">
        <v>69</v>
      </c>
      <c r="E184" s="148"/>
      <c r="F184" s="179"/>
      <c r="G184" s="218"/>
      <c r="H184" s="218"/>
      <c r="I184" s="218"/>
      <c r="J184" s="218"/>
      <c r="K184" s="203"/>
      <c r="L184" s="203"/>
      <c r="M184" s="205"/>
    </row>
    <row r="185" spans="1:13" ht="15.75" customHeight="1" thickBot="1">
      <c r="A185" s="133"/>
      <c r="B185" s="133"/>
      <c r="C185" s="297" t="s">
        <v>163</v>
      </c>
      <c r="D185" s="65" t="s">
        <v>26</v>
      </c>
      <c r="E185" s="152"/>
      <c r="F185" s="179"/>
      <c r="G185" s="218"/>
      <c r="H185" s="218"/>
      <c r="I185" s="218"/>
      <c r="J185" s="218"/>
      <c r="K185" s="203"/>
      <c r="L185" s="203"/>
      <c r="M185" s="206"/>
    </row>
    <row r="186" spans="1:13" s="17" customFormat="1" ht="15.75" customHeight="1">
      <c r="A186" s="62"/>
      <c r="B186" s="62"/>
      <c r="C186" s="62"/>
      <c r="D186" s="62"/>
      <c r="E186" s="62"/>
      <c r="F186" s="49"/>
      <c r="G186" s="256"/>
      <c r="H186" s="256"/>
      <c r="I186" s="256"/>
      <c r="J186" s="49"/>
      <c r="K186" s="256" t="s">
        <v>120</v>
      </c>
      <c r="L186" s="256"/>
      <c r="M186" s="256"/>
    </row>
    <row r="187" spans="1:13" ht="15.75">
      <c r="K187" s="16" t="s">
        <v>4</v>
      </c>
      <c r="L187" s="16"/>
      <c r="M187" s="16"/>
    </row>
    <row r="188" spans="1:13" ht="15.75">
      <c r="I188" s="223" t="s">
        <v>95</v>
      </c>
      <c r="J188" s="223"/>
      <c r="K188" s="223"/>
      <c r="L188" s="223"/>
      <c r="M188" s="223"/>
    </row>
    <row r="189" spans="1:13" ht="16.5" thickBot="1">
      <c r="I189" s="15"/>
      <c r="J189" s="1" t="s">
        <v>37</v>
      </c>
      <c r="K189" s="1"/>
      <c r="L189" s="223" t="s">
        <v>34</v>
      </c>
      <c r="M189" s="223"/>
    </row>
    <row r="190" spans="1:13" ht="15.75" customHeight="1" thickBot="1">
      <c r="A190" s="133" t="s">
        <v>0</v>
      </c>
      <c r="B190" s="133" t="s">
        <v>1</v>
      </c>
      <c r="C190" s="134" t="s">
        <v>2</v>
      </c>
      <c r="D190" s="133" t="s">
        <v>3</v>
      </c>
      <c r="E190" s="135" t="s">
        <v>20</v>
      </c>
      <c r="F190" s="136" t="s">
        <v>11</v>
      </c>
      <c r="G190" s="137" t="s">
        <v>32</v>
      </c>
      <c r="H190" s="138"/>
      <c r="I190" s="138"/>
      <c r="J190" s="138"/>
      <c r="K190" s="138"/>
      <c r="L190" s="138"/>
      <c r="M190" s="139"/>
    </row>
    <row r="191" spans="1:13" ht="27" customHeight="1" thickBot="1">
      <c r="A191" s="133"/>
      <c r="B191" s="133"/>
      <c r="C191" s="134"/>
      <c r="D191" s="133"/>
      <c r="E191" s="135"/>
      <c r="F191" s="136"/>
      <c r="G191" s="133" t="s">
        <v>108</v>
      </c>
      <c r="H191" s="133" t="s">
        <v>109</v>
      </c>
      <c r="I191" s="133" t="s">
        <v>110</v>
      </c>
      <c r="J191" s="133" t="s">
        <v>111</v>
      </c>
      <c r="K191" s="133" t="s">
        <v>112</v>
      </c>
      <c r="L191" s="133" t="s">
        <v>113</v>
      </c>
      <c r="M191" s="133" t="s">
        <v>114</v>
      </c>
    </row>
    <row r="192" spans="1:13" ht="19.5" customHeight="1" thickBot="1">
      <c r="A192" s="133"/>
      <c r="B192" s="133"/>
      <c r="C192" s="134"/>
      <c r="D192" s="133"/>
      <c r="E192" s="135"/>
      <c r="F192" s="136"/>
      <c r="G192" s="133"/>
      <c r="H192" s="133"/>
      <c r="I192" s="133"/>
      <c r="J192" s="133"/>
      <c r="K192" s="133"/>
      <c r="L192" s="133"/>
      <c r="M192" s="133"/>
    </row>
    <row r="193" spans="1:13" ht="12" customHeight="1" thickBot="1">
      <c r="A193" s="133"/>
      <c r="B193" s="133"/>
      <c r="C193" s="134"/>
      <c r="D193" s="133"/>
      <c r="E193" s="135"/>
      <c r="F193" s="136"/>
      <c r="G193" s="133"/>
      <c r="H193" s="133"/>
      <c r="I193" s="133"/>
      <c r="J193" s="133"/>
      <c r="K193" s="133"/>
      <c r="L193" s="133"/>
      <c r="M193" s="133"/>
    </row>
    <row r="194" spans="1:13" ht="18.75" customHeight="1" thickBot="1">
      <c r="A194" s="147" t="s">
        <v>135</v>
      </c>
      <c r="B194" s="147" t="s">
        <v>88</v>
      </c>
      <c r="C194" s="314"/>
      <c r="D194" s="57" t="s">
        <v>134</v>
      </c>
      <c r="E194" s="147" t="s">
        <v>22</v>
      </c>
      <c r="F194" s="149">
        <v>55.5</v>
      </c>
      <c r="G194" s="176">
        <f>F194*0.92</f>
        <v>51.06</v>
      </c>
      <c r="H194" s="176">
        <f>F194*0.9</f>
        <v>49.95</v>
      </c>
      <c r="I194" s="176">
        <f>F194*0.88</f>
        <v>48.84</v>
      </c>
      <c r="J194" s="176">
        <f>F194*0.86</f>
        <v>47.73</v>
      </c>
      <c r="K194" s="176">
        <f>F194*0.84</f>
        <v>46.62</v>
      </c>
      <c r="L194" s="176">
        <f>F194*0.82</f>
        <v>45.51</v>
      </c>
      <c r="M194" s="176">
        <f>F194*0.8</f>
        <v>44.400000000000006</v>
      </c>
    </row>
    <row r="195" spans="1:13" ht="18.75" customHeight="1" thickBot="1">
      <c r="A195" s="148"/>
      <c r="B195" s="148"/>
      <c r="C195" s="80" t="s">
        <v>160</v>
      </c>
      <c r="D195" s="57" t="s">
        <v>28</v>
      </c>
      <c r="E195" s="148"/>
      <c r="F195" s="123"/>
      <c r="G195" s="177"/>
      <c r="H195" s="177"/>
      <c r="I195" s="177"/>
      <c r="J195" s="177"/>
      <c r="K195" s="177"/>
      <c r="L195" s="177"/>
      <c r="M195" s="177"/>
    </row>
    <row r="196" spans="1:13" ht="12.75" customHeight="1" thickBot="1">
      <c r="A196" s="148"/>
      <c r="B196" s="148"/>
      <c r="C196" s="80" t="s">
        <v>161</v>
      </c>
      <c r="D196" s="57" t="s">
        <v>69</v>
      </c>
      <c r="E196" s="148"/>
      <c r="F196" s="123"/>
      <c r="G196" s="177"/>
      <c r="H196" s="177"/>
      <c r="I196" s="177"/>
      <c r="J196" s="177"/>
      <c r="K196" s="177"/>
      <c r="L196" s="177"/>
      <c r="M196" s="177"/>
    </row>
    <row r="197" spans="1:13" ht="18.75" customHeight="1" thickBot="1">
      <c r="A197" s="148"/>
      <c r="B197" s="148"/>
      <c r="C197" s="80" t="s">
        <v>162</v>
      </c>
      <c r="D197" s="57" t="s">
        <v>77</v>
      </c>
      <c r="E197" s="148"/>
      <c r="F197" s="123"/>
      <c r="G197" s="177"/>
      <c r="H197" s="177"/>
      <c r="I197" s="177"/>
      <c r="J197" s="177"/>
      <c r="K197" s="177"/>
      <c r="L197" s="177"/>
      <c r="M197" s="177"/>
    </row>
    <row r="198" spans="1:13" ht="12.75" customHeight="1" thickBot="1">
      <c r="A198" s="148"/>
      <c r="B198" s="148"/>
      <c r="C198" s="297" t="s">
        <v>163</v>
      </c>
      <c r="D198" s="57" t="s">
        <v>26</v>
      </c>
      <c r="E198" s="148"/>
      <c r="F198" s="123"/>
      <c r="G198" s="177"/>
      <c r="H198" s="177"/>
      <c r="I198" s="177"/>
      <c r="J198" s="177"/>
      <c r="K198" s="177"/>
      <c r="L198" s="177"/>
      <c r="M198" s="177"/>
    </row>
    <row r="199" spans="1:13" ht="15.75" customHeight="1" thickBot="1">
      <c r="A199" s="152"/>
      <c r="B199" s="152"/>
      <c r="C199" s="316"/>
      <c r="D199" s="56" t="s">
        <v>18</v>
      </c>
      <c r="E199" s="152"/>
      <c r="F199" s="124"/>
      <c r="G199" s="178"/>
      <c r="H199" s="178"/>
      <c r="I199" s="178"/>
      <c r="J199" s="178"/>
      <c r="K199" s="178"/>
      <c r="L199" s="178"/>
      <c r="M199" s="178"/>
    </row>
    <row r="200" spans="1:13" ht="15.75" customHeight="1" thickBot="1">
      <c r="A200" s="147" t="s">
        <v>136</v>
      </c>
      <c r="B200" s="147" t="s">
        <v>88</v>
      </c>
      <c r="C200" s="314"/>
      <c r="D200" s="50" t="s">
        <v>15</v>
      </c>
      <c r="E200" s="147" t="s">
        <v>22</v>
      </c>
      <c r="F200" s="149">
        <v>55.5</v>
      </c>
      <c r="G200" s="176">
        <f>F200*0.92</f>
        <v>51.06</v>
      </c>
      <c r="H200" s="176">
        <f>F200*0.9</f>
        <v>49.95</v>
      </c>
      <c r="I200" s="176">
        <f>F200*0.88</f>
        <v>48.84</v>
      </c>
      <c r="J200" s="176">
        <f>F200*0.86</f>
        <v>47.73</v>
      </c>
      <c r="K200" s="176">
        <f>F200*0.84</f>
        <v>46.62</v>
      </c>
      <c r="L200" s="176">
        <f>F200*0.82</f>
        <v>45.51</v>
      </c>
      <c r="M200" s="176">
        <f>F200*0.8</f>
        <v>44.400000000000006</v>
      </c>
    </row>
    <row r="201" spans="1:13" ht="15.75" customHeight="1" thickBot="1">
      <c r="A201" s="148"/>
      <c r="B201" s="148"/>
      <c r="C201" s="80" t="s">
        <v>160</v>
      </c>
      <c r="D201" s="67" t="s">
        <v>26</v>
      </c>
      <c r="E201" s="148"/>
      <c r="F201" s="123"/>
      <c r="G201" s="177"/>
      <c r="H201" s="177"/>
      <c r="I201" s="177"/>
      <c r="J201" s="177"/>
      <c r="K201" s="177"/>
      <c r="L201" s="177"/>
      <c r="M201" s="177"/>
    </row>
    <row r="202" spans="1:13" ht="15.75" customHeight="1" thickBot="1">
      <c r="A202" s="148"/>
      <c r="B202" s="148"/>
      <c r="C202" s="80" t="s">
        <v>161</v>
      </c>
      <c r="D202" s="50" t="s">
        <v>18</v>
      </c>
      <c r="E202" s="148"/>
      <c r="F202" s="123"/>
      <c r="G202" s="177"/>
      <c r="H202" s="177"/>
      <c r="I202" s="177"/>
      <c r="J202" s="177"/>
      <c r="K202" s="177"/>
      <c r="L202" s="177"/>
      <c r="M202" s="177"/>
    </row>
    <row r="203" spans="1:13" ht="15.75" customHeight="1" thickBot="1">
      <c r="A203" s="148"/>
      <c r="B203" s="148"/>
      <c r="C203" s="80" t="s">
        <v>162</v>
      </c>
      <c r="D203" s="50" t="s">
        <v>62</v>
      </c>
      <c r="E203" s="148"/>
      <c r="F203" s="123"/>
      <c r="G203" s="177"/>
      <c r="H203" s="177"/>
      <c r="I203" s="177"/>
      <c r="J203" s="177"/>
      <c r="K203" s="177"/>
      <c r="L203" s="177"/>
      <c r="M203" s="177"/>
    </row>
    <row r="204" spans="1:13" ht="15.75" customHeight="1" thickBot="1">
      <c r="A204" s="147" t="s">
        <v>48</v>
      </c>
      <c r="B204" s="147" t="s">
        <v>35</v>
      </c>
      <c r="C204" s="314"/>
      <c r="D204" s="10" t="s">
        <v>15</v>
      </c>
      <c r="E204" s="147" t="s">
        <v>23</v>
      </c>
      <c r="F204" s="149">
        <v>43.5</v>
      </c>
      <c r="G204" s="176">
        <f>F204*0.92</f>
        <v>40.020000000000003</v>
      </c>
      <c r="H204" s="176">
        <f>F204*0.9</f>
        <v>39.15</v>
      </c>
      <c r="I204" s="176">
        <f>F204*0.88</f>
        <v>38.28</v>
      </c>
      <c r="J204" s="176">
        <f>F204*0.86</f>
        <v>37.409999999999997</v>
      </c>
      <c r="K204" s="204">
        <f>F204*0.84</f>
        <v>36.54</v>
      </c>
      <c r="L204" s="204">
        <f>F204*0.82</f>
        <v>35.669999999999995</v>
      </c>
      <c r="M204" s="204">
        <f>F204*0.8</f>
        <v>34.800000000000004</v>
      </c>
    </row>
    <row r="205" spans="1:13" ht="15.75" customHeight="1" thickBot="1">
      <c r="A205" s="148"/>
      <c r="B205" s="148"/>
      <c r="C205" s="315"/>
      <c r="D205" s="10" t="s">
        <v>28</v>
      </c>
      <c r="E205" s="148"/>
      <c r="F205" s="123"/>
      <c r="G205" s="177"/>
      <c r="H205" s="177"/>
      <c r="I205" s="177"/>
      <c r="J205" s="177"/>
      <c r="K205" s="205"/>
      <c r="L205" s="205"/>
      <c r="M205" s="205"/>
    </row>
    <row r="206" spans="1:13" ht="15.75" customHeight="1" thickBot="1">
      <c r="A206" s="148"/>
      <c r="B206" s="148"/>
      <c r="C206" s="80" t="s">
        <v>160</v>
      </c>
      <c r="D206" s="69" t="s">
        <v>18</v>
      </c>
      <c r="E206" s="148"/>
      <c r="F206" s="123"/>
      <c r="G206" s="177"/>
      <c r="H206" s="177"/>
      <c r="I206" s="177"/>
      <c r="J206" s="177"/>
      <c r="K206" s="205"/>
      <c r="L206" s="205"/>
      <c r="M206" s="205"/>
    </row>
    <row r="207" spans="1:13" ht="15.75" customHeight="1" thickBot="1">
      <c r="A207" s="148"/>
      <c r="B207" s="148"/>
      <c r="C207" s="80" t="s">
        <v>161</v>
      </c>
      <c r="D207" s="10" t="s">
        <v>69</v>
      </c>
      <c r="E207" s="148"/>
      <c r="F207" s="123"/>
      <c r="G207" s="177"/>
      <c r="H207" s="177"/>
      <c r="I207" s="177"/>
      <c r="J207" s="177"/>
      <c r="K207" s="205"/>
      <c r="L207" s="205"/>
      <c r="M207" s="205"/>
    </row>
    <row r="208" spans="1:13" ht="15.75" customHeight="1" thickBot="1">
      <c r="A208" s="148"/>
      <c r="B208" s="148"/>
      <c r="C208" s="80" t="s">
        <v>162</v>
      </c>
      <c r="D208" s="12" t="s">
        <v>77</v>
      </c>
      <c r="E208" s="148"/>
      <c r="F208" s="123"/>
      <c r="G208" s="177"/>
      <c r="H208" s="177"/>
      <c r="I208" s="177"/>
      <c r="J208" s="177"/>
      <c r="K208" s="205"/>
      <c r="L208" s="205"/>
      <c r="M208" s="205"/>
    </row>
    <row r="209" spans="1:13" ht="15.75" customHeight="1" thickBot="1">
      <c r="A209" s="148"/>
      <c r="B209" s="148"/>
      <c r="C209" s="315"/>
      <c r="D209" s="68" t="s">
        <v>123</v>
      </c>
      <c r="E209" s="148"/>
      <c r="F209" s="123"/>
      <c r="G209" s="177"/>
      <c r="H209" s="177"/>
      <c r="I209" s="177"/>
      <c r="J209" s="177"/>
      <c r="K209" s="205"/>
      <c r="L209" s="205"/>
      <c r="M209" s="205"/>
    </row>
    <row r="210" spans="1:13" ht="15.75" customHeight="1">
      <c r="A210" s="148"/>
      <c r="B210" s="148"/>
      <c r="C210" s="315"/>
      <c r="D210" s="82" t="s">
        <v>26</v>
      </c>
      <c r="E210" s="148"/>
      <c r="F210" s="123"/>
      <c r="G210" s="177"/>
      <c r="H210" s="177"/>
      <c r="I210" s="177"/>
      <c r="J210" s="177"/>
      <c r="K210" s="205"/>
      <c r="L210" s="205"/>
      <c r="M210" s="205"/>
    </row>
    <row r="211" spans="1:13" s="17" customFormat="1" ht="15.75" customHeight="1">
      <c r="A211" s="319" t="s">
        <v>56</v>
      </c>
      <c r="B211" s="319" t="s">
        <v>88</v>
      </c>
      <c r="C211" s="319" t="s">
        <v>160</v>
      </c>
      <c r="D211" s="338" t="s">
        <v>15</v>
      </c>
      <c r="E211" s="319" t="s">
        <v>23</v>
      </c>
      <c r="F211" s="339">
        <v>44.5</v>
      </c>
      <c r="G211" s="272">
        <f>F211*0.92</f>
        <v>40.940000000000005</v>
      </c>
      <c r="H211" s="272">
        <f>F211*0.9</f>
        <v>40.050000000000004</v>
      </c>
      <c r="I211" s="272">
        <f>F211*0.88</f>
        <v>39.160000000000004</v>
      </c>
      <c r="J211" s="272">
        <f>F211*0.86</f>
        <v>38.269999999999996</v>
      </c>
      <c r="K211" s="270">
        <f>F211*0.84</f>
        <v>37.379999999999995</v>
      </c>
      <c r="L211" s="270">
        <f>F211*0.82</f>
        <v>36.489999999999995</v>
      </c>
      <c r="M211" s="270">
        <f>F211*0.8</f>
        <v>35.6</v>
      </c>
    </row>
    <row r="212" spans="1:13" s="17" customFormat="1" ht="15.75" customHeight="1">
      <c r="A212" s="319"/>
      <c r="B212" s="319"/>
      <c r="C212" s="319"/>
      <c r="D212" s="338" t="s">
        <v>33</v>
      </c>
      <c r="E212" s="319"/>
      <c r="F212" s="339"/>
      <c r="G212" s="272"/>
      <c r="H212" s="272"/>
      <c r="I212" s="272"/>
      <c r="J212" s="272"/>
      <c r="K212" s="270"/>
      <c r="L212" s="270"/>
      <c r="M212" s="270"/>
    </row>
    <row r="213" spans="1:13" s="17" customFormat="1" ht="12.75" customHeight="1">
      <c r="A213" s="319"/>
      <c r="B213" s="319"/>
      <c r="C213" s="319"/>
      <c r="D213" s="338" t="s">
        <v>123</v>
      </c>
      <c r="E213" s="319"/>
      <c r="F213" s="339"/>
      <c r="G213" s="272"/>
      <c r="H213" s="272"/>
      <c r="I213" s="272"/>
      <c r="J213" s="272"/>
      <c r="K213" s="270"/>
      <c r="L213" s="270"/>
      <c r="M213" s="270"/>
    </row>
    <row r="214" spans="1:13" s="17" customFormat="1" ht="15.75" customHeight="1">
      <c r="A214" s="319"/>
      <c r="B214" s="319"/>
      <c r="C214" s="319"/>
      <c r="D214" s="338" t="s">
        <v>28</v>
      </c>
      <c r="E214" s="319"/>
      <c r="F214" s="339"/>
      <c r="G214" s="272"/>
      <c r="H214" s="272"/>
      <c r="I214" s="272"/>
      <c r="J214" s="272"/>
      <c r="K214" s="270"/>
      <c r="L214" s="270"/>
      <c r="M214" s="270"/>
    </row>
    <row r="215" spans="1:13" s="17" customFormat="1" ht="15.75" customHeight="1">
      <c r="A215" s="319"/>
      <c r="B215" s="319"/>
      <c r="C215" s="319"/>
      <c r="D215" s="338" t="s">
        <v>97</v>
      </c>
      <c r="E215" s="319"/>
      <c r="F215" s="339"/>
      <c r="G215" s="272"/>
      <c r="H215" s="272"/>
      <c r="I215" s="272"/>
      <c r="J215" s="272"/>
      <c r="K215" s="270"/>
      <c r="L215" s="270"/>
      <c r="M215" s="270"/>
    </row>
    <row r="216" spans="1:13" s="17" customFormat="1" ht="15.75" customHeight="1">
      <c r="A216" s="319"/>
      <c r="B216" s="319"/>
      <c r="C216" s="319"/>
      <c r="D216" s="338" t="s">
        <v>27</v>
      </c>
      <c r="E216" s="319"/>
      <c r="F216" s="339"/>
      <c r="G216" s="272"/>
      <c r="H216" s="272"/>
      <c r="I216" s="272"/>
      <c r="J216" s="272"/>
      <c r="K216" s="270"/>
      <c r="L216" s="270"/>
      <c r="M216" s="270"/>
    </row>
    <row r="217" spans="1:13" s="17" customFormat="1" ht="15.75" customHeight="1" thickBot="1">
      <c r="A217" s="319"/>
      <c r="B217" s="319"/>
      <c r="C217" s="319"/>
      <c r="D217" s="340" t="s">
        <v>16</v>
      </c>
      <c r="E217" s="319"/>
      <c r="F217" s="339"/>
      <c r="G217" s="272"/>
      <c r="H217" s="272"/>
      <c r="I217" s="272"/>
      <c r="J217" s="272"/>
      <c r="K217" s="270"/>
      <c r="L217" s="270"/>
      <c r="M217" s="270"/>
    </row>
    <row r="218" spans="1:13" s="17" customFormat="1" ht="18" customHeight="1" thickBot="1">
      <c r="A218" s="146" t="s">
        <v>57</v>
      </c>
      <c r="B218" s="146" t="s">
        <v>88</v>
      </c>
      <c r="C218" s="80"/>
      <c r="D218" s="20" t="s">
        <v>15</v>
      </c>
      <c r="E218" s="200" t="s">
        <v>23</v>
      </c>
      <c r="F218" s="154">
        <v>48.5</v>
      </c>
      <c r="G218" s="166">
        <f>F218*0.92</f>
        <v>44.620000000000005</v>
      </c>
      <c r="H218" s="166">
        <f>F218*0.9</f>
        <v>43.65</v>
      </c>
      <c r="I218" s="166">
        <f>F218*0.88</f>
        <v>42.68</v>
      </c>
      <c r="J218" s="166">
        <f>F218*0.86</f>
        <v>41.71</v>
      </c>
      <c r="K218" s="157">
        <f>F218*0.84</f>
        <v>40.74</v>
      </c>
      <c r="L218" s="157">
        <f>F218*0.82</f>
        <v>39.769999999999996</v>
      </c>
      <c r="M218" s="157">
        <f>F218*0.8</f>
        <v>38.800000000000004</v>
      </c>
    </row>
    <row r="219" spans="1:13" s="17" customFormat="1" ht="18" customHeight="1" thickBot="1">
      <c r="A219" s="120"/>
      <c r="B219" s="120"/>
      <c r="C219" s="80"/>
      <c r="D219" s="66" t="s">
        <v>123</v>
      </c>
      <c r="E219" s="201"/>
      <c r="F219" s="155"/>
      <c r="G219" s="160"/>
      <c r="H219" s="160"/>
      <c r="I219" s="160"/>
      <c r="J219" s="160"/>
      <c r="K219" s="158"/>
      <c r="L219" s="158"/>
      <c r="M219" s="158"/>
    </row>
    <row r="220" spans="1:13" s="17" customFormat="1" ht="18" customHeight="1" thickBot="1">
      <c r="A220" s="120"/>
      <c r="B220" s="120"/>
      <c r="C220" s="80" t="s">
        <v>161</v>
      </c>
      <c r="D220" s="20" t="s">
        <v>28</v>
      </c>
      <c r="E220" s="201"/>
      <c r="F220" s="155"/>
      <c r="G220" s="160"/>
      <c r="H220" s="160"/>
      <c r="I220" s="160"/>
      <c r="J220" s="160"/>
      <c r="K220" s="158"/>
      <c r="L220" s="158"/>
      <c r="M220" s="158"/>
    </row>
    <row r="221" spans="1:13" s="17" customFormat="1" ht="18" customHeight="1" thickBot="1">
      <c r="A221" s="120"/>
      <c r="B221" s="120"/>
      <c r="C221" s="80"/>
      <c r="D221" s="18" t="s">
        <v>97</v>
      </c>
      <c r="E221" s="201"/>
      <c r="F221" s="155"/>
      <c r="G221" s="160"/>
      <c r="H221" s="160"/>
      <c r="I221" s="160"/>
      <c r="J221" s="160"/>
      <c r="K221" s="158"/>
      <c r="L221" s="158"/>
      <c r="M221" s="158"/>
    </row>
    <row r="222" spans="1:13" s="17" customFormat="1" ht="18" customHeight="1" thickBot="1">
      <c r="A222" s="120"/>
      <c r="B222" s="120"/>
      <c r="C222" s="80" t="s">
        <v>162</v>
      </c>
      <c r="D222" s="18" t="s">
        <v>27</v>
      </c>
      <c r="E222" s="201"/>
      <c r="F222" s="155"/>
      <c r="G222" s="160"/>
      <c r="H222" s="160"/>
      <c r="I222" s="160"/>
      <c r="J222" s="160"/>
      <c r="K222" s="158"/>
      <c r="L222" s="158"/>
      <c r="M222" s="158"/>
    </row>
    <row r="223" spans="1:13" s="17" customFormat="1" ht="18" customHeight="1" thickBot="1">
      <c r="A223" s="121"/>
      <c r="B223" s="121"/>
      <c r="C223" s="80"/>
      <c r="D223" s="21" t="s">
        <v>16</v>
      </c>
      <c r="E223" s="202"/>
      <c r="F223" s="156"/>
      <c r="G223" s="212"/>
      <c r="H223" s="212"/>
      <c r="I223" s="212"/>
      <c r="J223" s="212"/>
      <c r="K223" s="159"/>
      <c r="L223" s="159"/>
      <c r="M223" s="159"/>
    </row>
    <row r="224" spans="1:13" s="17" customFormat="1" ht="37.5" customHeight="1">
      <c r="A224" s="63" t="s">
        <v>129</v>
      </c>
      <c r="B224" s="95" t="s">
        <v>130</v>
      </c>
      <c r="C224" s="78" t="s">
        <v>160</v>
      </c>
      <c r="D224" s="96" t="s">
        <v>72</v>
      </c>
      <c r="E224" s="61" t="s">
        <v>23</v>
      </c>
      <c r="F224" s="85">
        <v>47</v>
      </c>
      <c r="G224" s="88">
        <f>F224*0.92</f>
        <v>43.24</v>
      </c>
      <c r="H224" s="88">
        <f>F224*0.9</f>
        <v>42.300000000000004</v>
      </c>
      <c r="I224" s="88">
        <f>F224*0.88</f>
        <v>41.36</v>
      </c>
      <c r="J224" s="88">
        <f>F224*0.86</f>
        <v>40.42</v>
      </c>
      <c r="K224" s="59">
        <f>F224*0.84</f>
        <v>39.479999999999997</v>
      </c>
      <c r="L224" s="90">
        <f>F224*0.82</f>
        <v>38.54</v>
      </c>
      <c r="M224" s="59">
        <f>F224*0.8</f>
        <v>37.6</v>
      </c>
    </row>
    <row r="225" spans="1:13" s="17" customFormat="1" ht="24.75" customHeight="1">
      <c r="A225" s="319" t="s">
        <v>131</v>
      </c>
      <c r="B225" s="320" t="s">
        <v>130</v>
      </c>
      <c r="C225" s="94" t="s">
        <v>161</v>
      </c>
      <c r="D225" s="321" t="s">
        <v>72</v>
      </c>
      <c r="E225" s="319" t="s">
        <v>23</v>
      </c>
      <c r="F225" s="288">
        <v>52</v>
      </c>
      <c r="G225" s="245">
        <f>F225*0.92</f>
        <v>47.84</v>
      </c>
      <c r="H225" s="245">
        <f>F225*0.9</f>
        <v>46.800000000000004</v>
      </c>
      <c r="I225" s="245">
        <f>F225*0.88</f>
        <v>45.76</v>
      </c>
      <c r="J225" s="245">
        <f>F225*0.86</f>
        <v>44.72</v>
      </c>
      <c r="K225" s="246">
        <f>F225*0.84</f>
        <v>43.68</v>
      </c>
      <c r="L225" s="246">
        <f>F225*0.82</f>
        <v>42.64</v>
      </c>
      <c r="M225" s="246">
        <f>F225*0.8</f>
        <v>41.6</v>
      </c>
    </row>
    <row r="226" spans="1:13" s="17" customFormat="1" ht="21" customHeight="1">
      <c r="A226" s="319"/>
      <c r="B226" s="320"/>
      <c r="C226" s="297" t="s">
        <v>162</v>
      </c>
      <c r="D226" s="321"/>
      <c r="E226" s="319"/>
      <c r="F226" s="288"/>
      <c r="G226" s="245"/>
      <c r="H226" s="245"/>
      <c r="I226" s="245"/>
      <c r="J226" s="245"/>
      <c r="K226" s="246"/>
      <c r="L226" s="246"/>
      <c r="M226" s="246"/>
    </row>
    <row r="227" spans="1:13" s="17" customFormat="1" ht="33" customHeight="1" thickBot="1">
      <c r="A227" s="317" t="s">
        <v>47</v>
      </c>
      <c r="B227" s="318"/>
      <c r="C227" s="318"/>
      <c r="D227" s="318"/>
      <c r="E227" s="318"/>
      <c r="F227" s="318"/>
      <c r="G227" s="318"/>
      <c r="H227" s="318"/>
      <c r="I227" s="318"/>
      <c r="J227" s="318"/>
      <c r="K227" s="318"/>
      <c r="L227" s="318"/>
      <c r="M227" s="318"/>
    </row>
    <row r="228" spans="1:13" s="17" customFormat="1" ht="24" customHeight="1">
      <c r="A228" s="146" t="s">
        <v>70</v>
      </c>
      <c r="B228" s="146" t="s">
        <v>71</v>
      </c>
      <c r="C228" s="94" t="s">
        <v>167</v>
      </c>
      <c r="D228" s="146" t="s">
        <v>72</v>
      </c>
      <c r="E228" s="150" t="s">
        <v>23</v>
      </c>
      <c r="F228" s="322">
        <v>38</v>
      </c>
      <c r="G228" s="166">
        <f>F228*0.92</f>
        <v>34.96</v>
      </c>
      <c r="H228" s="324">
        <f>F228*0.9</f>
        <v>34.200000000000003</v>
      </c>
      <c r="I228" s="326">
        <f>F228*0.88</f>
        <v>33.44</v>
      </c>
      <c r="J228" s="326">
        <f>F228*0.86</f>
        <v>32.68</v>
      </c>
      <c r="K228" s="328">
        <f>F228*0.84</f>
        <v>31.919999999999998</v>
      </c>
      <c r="L228" s="328">
        <f>F228*0.82</f>
        <v>31.159999999999997</v>
      </c>
      <c r="M228" s="330">
        <f>F228*0.8</f>
        <v>30.400000000000002</v>
      </c>
    </row>
    <row r="229" spans="1:13" s="17" customFormat="1" ht="22.5" customHeight="1" thickBot="1">
      <c r="A229" s="121"/>
      <c r="B229" s="121"/>
      <c r="C229" s="78" t="s">
        <v>160</v>
      </c>
      <c r="D229" s="121"/>
      <c r="E229" s="170"/>
      <c r="F229" s="323"/>
      <c r="G229" s="212"/>
      <c r="H229" s="325"/>
      <c r="I229" s="327"/>
      <c r="J229" s="327"/>
      <c r="K229" s="329"/>
      <c r="L229" s="329"/>
      <c r="M229" s="331"/>
    </row>
    <row r="230" spans="1:13" s="17" customFormat="1" ht="15.75" customHeight="1">
      <c r="A230" s="71"/>
      <c r="B230" s="71"/>
      <c r="C230" s="71"/>
      <c r="D230" s="71"/>
      <c r="E230" s="71"/>
      <c r="F230" s="49"/>
      <c r="G230" s="256"/>
      <c r="H230" s="256"/>
      <c r="I230" s="256"/>
      <c r="J230" s="49"/>
      <c r="K230" s="256" t="s">
        <v>125</v>
      </c>
      <c r="L230" s="256"/>
      <c r="M230" s="256"/>
    </row>
    <row r="231" spans="1:13" ht="15.75">
      <c r="K231" s="16" t="s">
        <v>4</v>
      </c>
      <c r="L231" s="16"/>
      <c r="M231" s="16"/>
    </row>
    <row r="232" spans="1:13" ht="15.75">
      <c r="I232" s="223" t="s">
        <v>95</v>
      </c>
      <c r="J232" s="223"/>
      <c r="K232" s="223"/>
      <c r="L232" s="223"/>
      <c r="M232" s="223"/>
    </row>
    <row r="233" spans="1:13" ht="16.5" thickBot="1">
      <c r="I233" s="15"/>
      <c r="J233" s="1" t="s">
        <v>37</v>
      </c>
      <c r="K233" s="1"/>
      <c r="L233" s="223" t="s">
        <v>34</v>
      </c>
      <c r="M233" s="223"/>
    </row>
    <row r="234" spans="1:13" ht="15.75" customHeight="1" thickBot="1">
      <c r="A234" s="133" t="s">
        <v>0</v>
      </c>
      <c r="B234" s="133" t="s">
        <v>1</v>
      </c>
      <c r="C234" s="134" t="s">
        <v>2</v>
      </c>
      <c r="D234" s="133" t="s">
        <v>3</v>
      </c>
      <c r="E234" s="135" t="s">
        <v>20</v>
      </c>
      <c r="F234" s="136" t="s">
        <v>11</v>
      </c>
      <c r="G234" s="137" t="s">
        <v>32</v>
      </c>
      <c r="H234" s="138"/>
      <c r="I234" s="138"/>
      <c r="J234" s="138"/>
      <c r="K234" s="138"/>
      <c r="L234" s="138"/>
      <c r="M234" s="139"/>
    </row>
    <row r="235" spans="1:13" ht="27" customHeight="1" thickBot="1">
      <c r="A235" s="133"/>
      <c r="B235" s="133"/>
      <c r="C235" s="134"/>
      <c r="D235" s="133"/>
      <c r="E235" s="135"/>
      <c r="F235" s="136"/>
      <c r="G235" s="133" t="s">
        <v>108</v>
      </c>
      <c r="H235" s="133" t="s">
        <v>109</v>
      </c>
      <c r="I235" s="133" t="s">
        <v>110</v>
      </c>
      <c r="J235" s="133" t="s">
        <v>111</v>
      </c>
      <c r="K235" s="133" t="s">
        <v>112</v>
      </c>
      <c r="L235" s="133" t="s">
        <v>113</v>
      </c>
      <c r="M235" s="133" t="s">
        <v>114</v>
      </c>
    </row>
    <row r="236" spans="1:13" ht="19.5" customHeight="1" thickBot="1">
      <c r="A236" s="133"/>
      <c r="B236" s="133"/>
      <c r="C236" s="134"/>
      <c r="D236" s="133"/>
      <c r="E236" s="135"/>
      <c r="F236" s="136"/>
      <c r="G236" s="133"/>
      <c r="H236" s="133"/>
      <c r="I236" s="133"/>
      <c r="J236" s="133"/>
      <c r="K236" s="133"/>
      <c r="L236" s="133"/>
      <c r="M236" s="133"/>
    </row>
    <row r="237" spans="1:13" ht="12" customHeight="1" thickBot="1">
      <c r="A237" s="133"/>
      <c r="B237" s="133"/>
      <c r="C237" s="134"/>
      <c r="D237" s="133"/>
      <c r="E237" s="135"/>
      <c r="F237" s="136"/>
      <c r="G237" s="133"/>
      <c r="H237" s="133"/>
      <c r="I237" s="133"/>
      <c r="J237" s="133"/>
      <c r="K237" s="133"/>
      <c r="L237" s="133"/>
      <c r="M237" s="133"/>
    </row>
    <row r="238" spans="1:13" s="17" customFormat="1" ht="15.75" customHeight="1" thickBot="1">
      <c r="A238" s="207" t="s">
        <v>73</v>
      </c>
      <c r="B238" s="207" t="s">
        <v>74</v>
      </c>
      <c r="C238" s="140" t="s">
        <v>168</v>
      </c>
      <c r="D238" s="18" t="s">
        <v>69</v>
      </c>
      <c r="E238" s="140" t="s">
        <v>23</v>
      </c>
      <c r="F238" s="219">
        <v>42.5</v>
      </c>
      <c r="G238" s="221">
        <f>F238*0.92</f>
        <v>39.1</v>
      </c>
      <c r="H238" s="227">
        <f>F238*0.9</f>
        <v>38.25</v>
      </c>
      <c r="I238" s="213">
        <f>F238*0.88</f>
        <v>37.4</v>
      </c>
      <c r="J238" s="213">
        <f>F238*0.86</f>
        <v>36.549999999999997</v>
      </c>
      <c r="K238" s="143">
        <f>F238*0.84</f>
        <v>35.699999999999996</v>
      </c>
      <c r="L238" s="143">
        <f>F238*0.82</f>
        <v>34.85</v>
      </c>
      <c r="M238" s="274">
        <f>F238*0.8</f>
        <v>34</v>
      </c>
    </row>
    <row r="239" spans="1:13" s="17" customFormat="1" ht="15.75" customHeight="1" thickBot="1">
      <c r="A239" s="120"/>
      <c r="B239" s="120"/>
      <c r="C239" s="141"/>
      <c r="D239" s="46" t="s">
        <v>122</v>
      </c>
      <c r="E239" s="141"/>
      <c r="F239" s="155"/>
      <c r="G239" s="160"/>
      <c r="H239" s="228"/>
      <c r="I239" s="214"/>
      <c r="J239" s="214"/>
      <c r="K239" s="144"/>
      <c r="L239" s="144"/>
      <c r="M239" s="275"/>
    </row>
    <row r="240" spans="1:13" s="17" customFormat="1" ht="15.75" customHeight="1" thickBot="1">
      <c r="A240" s="120"/>
      <c r="B240" s="120"/>
      <c r="C240" s="141"/>
      <c r="D240" s="18" t="s">
        <v>91</v>
      </c>
      <c r="E240" s="141"/>
      <c r="F240" s="155"/>
      <c r="G240" s="160"/>
      <c r="H240" s="228"/>
      <c r="I240" s="214"/>
      <c r="J240" s="214"/>
      <c r="K240" s="144"/>
      <c r="L240" s="144"/>
      <c r="M240" s="275"/>
    </row>
    <row r="241" spans="1:13" s="17" customFormat="1" ht="15.75" customHeight="1" thickBot="1">
      <c r="A241" s="209"/>
      <c r="B241" s="209"/>
      <c r="C241" s="142"/>
      <c r="D241" s="18" t="s">
        <v>16</v>
      </c>
      <c r="E241" s="142"/>
      <c r="F241" s="287"/>
      <c r="G241" s="226"/>
      <c r="H241" s="229"/>
      <c r="I241" s="215"/>
      <c r="J241" s="215"/>
      <c r="K241" s="145"/>
      <c r="L241" s="145"/>
      <c r="M241" s="290"/>
    </row>
    <row r="242" spans="1:13" s="17" customFormat="1" ht="15.75" customHeight="1" thickBot="1">
      <c r="A242" s="207" t="s">
        <v>124</v>
      </c>
      <c r="B242" s="207" t="s">
        <v>88</v>
      </c>
      <c r="C242" s="140" t="s">
        <v>168</v>
      </c>
      <c r="D242" s="46" t="s">
        <v>15</v>
      </c>
      <c r="E242" s="140" t="s">
        <v>23</v>
      </c>
      <c r="F242" s="219">
        <v>42.5</v>
      </c>
      <c r="G242" s="221">
        <f>F242*0.92</f>
        <v>39.1</v>
      </c>
      <c r="H242" s="227">
        <f>F242*0.9</f>
        <v>38.25</v>
      </c>
      <c r="I242" s="213">
        <f>F242*0.88</f>
        <v>37.4</v>
      </c>
      <c r="J242" s="213">
        <f>F242*0.86</f>
        <v>36.549999999999997</v>
      </c>
      <c r="K242" s="143">
        <f>F242*0.84</f>
        <v>35.699999999999996</v>
      </c>
      <c r="L242" s="143">
        <f>F242*0.82</f>
        <v>34.85</v>
      </c>
      <c r="M242" s="274">
        <f>F242*0.8</f>
        <v>34</v>
      </c>
    </row>
    <row r="243" spans="1:13" s="17" customFormat="1" ht="15.75" customHeight="1" thickBot="1">
      <c r="A243" s="120"/>
      <c r="B243" s="120"/>
      <c r="C243" s="141"/>
      <c r="D243" s="46" t="s">
        <v>18</v>
      </c>
      <c r="E243" s="141"/>
      <c r="F243" s="155"/>
      <c r="G243" s="160"/>
      <c r="H243" s="228"/>
      <c r="I243" s="214"/>
      <c r="J243" s="214"/>
      <c r="K243" s="144"/>
      <c r="L243" s="144"/>
      <c r="M243" s="275"/>
    </row>
    <row r="244" spans="1:13" s="17" customFormat="1" ht="15.75" customHeight="1" thickBot="1">
      <c r="A244" s="120"/>
      <c r="B244" s="120"/>
      <c r="C244" s="141"/>
      <c r="D244" s="46" t="s">
        <v>33</v>
      </c>
      <c r="E244" s="141"/>
      <c r="F244" s="155"/>
      <c r="G244" s="160"/>
      <c r="H244" s="228"/>
      <c r="I244" s="214"/>
      <c r="J244" s="214"/>
      <c r="K244" s="144"/>
      <c r="L244" s="144"/>
      <c r="M244" s="275"/>
    </row>
    <row r="245" spans="1:13" s="17" customFormat="1" ht="15.75" customHeight="1" thickBot="1">
      <c r="A245" s="120"/>
      <c r="B245" s="120"/>
      <c r="C245" s="141"/>
      <c r="D245" s="46" t="s">
        <v>26</v>
      </c>
      <c r="E245" s="141"/>
      <c r="F245" s="155"/>
      <c r="G245" s="160"/>
      <c r="H245" s="228"/>
      <c r="I245" s="214"/>
      <c r="J245" s="214"/>
      <c r="K245" s="144"/>
      <c r="L245" s="144"/>
      <c r="M245" s="275"/>
    </row>
    <row r="246" spans="1:13" s="17" customFormat="1" ht="15.75" customHeight="1">
      <c r="A246" s="119"/>
      <c r="B246" s="119"/>
      <c r="C246" s="230"/>
      <c r="D246" s="54" t="s">
        <v>62</v>
      </c>
      <c r="E246" s="230"/>
      <c r="F246" s="220"/>
      <c r="G246" s="222"/>
      <c r="H246" s="277"/>
      <c r="I246" s="278"/>
      <c r="J246" s="278"/>
      <c r="K246" s="225"/>
      <c r="L246" s="225"/>
      <c r="M246" s="276"/>
    </row>
    <row r="247" spans="1:13" s="17" customFormat="1" ht="17.25" customHeight="1" thickBot="1">
      <c r="A247" s="208" t="s">
        <v>100</v>
      </c>
      <c r="B247" s="208" t="s">
        <v>88</v>
      </c>
      <c r="C247" s="257" t="s">
        <v>168</v>
      </c>
      <c r="D247" s="55" t="s">
        <v>15</v>
      </c>
      <c r="E247" s="257" t="s">
        <v>23</v>
      </c>
      <c r="F247" s="210">
        <v>45.5</v>
      </c>
      <c r="G247" s="211">
        <f>F247*0.92</f>
        <v>41.86</v>
      </c>
      <c r="H247" s="216">
        <f>F247*0.9</f>
        <v>40.950000000000003</v>
      </c>
      <c r="I247" s="272">
        <f>F247*0.88</f>
        <v>40.04</v>
      </c>
      <c r="J247" s="272">
        <f>F247*0.86</f>
        <v>39.130000000000003</v>
      </c>
      <c r="K247" s="270">
        <f>F247*0.84</f>
        <v>38.22</v>
      </c>
      <c r="L247" s="270">
        <f>F247*0.82</f>
        <v>37.309999999999995</v>
      </c>
      <c r="M247" s="279">
        <f>F247*0.8</f>
        <v>36.4</v>
      </c>
    </row>
    <row r="248" spans="1:13" s="17" customFormat="1" ht="14.25" customHeight="1" thickBot="1">
      <c r="A248" s="121"/>
      <c r="B248" s="121"/>
      <c r="C248" s="258"/>
      <c r="D248" s="46" t="s">
        <v>26</v>
      </c>
      <c r="E248" s="258"/>
      <c r="F248" s="156"/>
      <c r="G248" s="212"/>
      <c r="H248" s="217"/>
      <c r="I248" s="273"/>
      <c r="J248" s="273"/>
      <c r="K248" s="271"/>
      <c r="L248" s="271"/>
      <c r="M248" s="280"/>
    </row>
    <row r="249" spans="1:13" s="17" customFormat="1" ht="13.5" customHeight="1">
      <c r="A249" s="146" t="s">
        <v>10</v>
      </c>
      <c r="B249" s="146" t="s">
        <v>88</v>
      </c>
      <c r="C249" s="146" t="s">
        <v>168</v>
      </c>
      <c r="D249" s="22" t="s">
        <v>15</v>
      </c>
      <c r="E249" s="146" t="s">
        <v>23</v>
      </c>
      <c r="F249" s="149">
        <v>42.5</v>
      </c>
      <c r="G249" s="110">
        <f>F249*0.92</f>
        <v>39.1</v>
      </c>
      <c r="H249" s="110">
        <f>F249*0.9</f>
        <v>38.25</v>
      </c>
      <c r="I249" s="110">
        <f>F249*0.88</f>
        <v>37.4</v>
      </c>
      <c r="J249" s="110">
        <f>F249*0.86</f>
        <v>36.549999999999997</v>
      </c>
      <c r="K249" s="113">
        <f>F249*0.84</f>
        <v>35.699999999999996</v>
      </c>
      <c r="L249" s="113">
        <f>F249*0.82</f>
        <v>34.85</v>
      </c>
      <c r="M249" s="113">
        <f>F249*0.8</f>
        <v>34</v>
      </c>
    </row>
    <row r="250" spans="1:13" s="17" customFormat="1" ht="13.5" customHeight="1" thickBot="1">
      <c r="A250" s="120"/>
      <c r="B250" s="120"/>
      <c r="C250" s="120"/>
      <c r="D250" s="19" t="s">
        <v>69</v>
      </c>
      <c r="E250" s="120"/>
      <c r="F250" s="123"/>
      <c r="G250" s="111"/>
      <c r="H250" s="111"/>
      <c r="I250" s="111"/>
      <c r="J250" s="111"/>
      <c r="K250" s="114"/>
      <c r="L250" s="114"/>
      <c r="M250" s="114"/>
    </row>
    <row r="251" spans="1:13" s="17" customFormat="1" ht="13.5" customHeight="1" thickBot="1">
      <c r="A251" s="120"/>
      <c r="B251" s="120"/>
      <c r="C251" s="120"/>
      <c r="D251" s="19" t="str">
        <f>D305</f>
        <v>белый</v>
      </c>
      <c r="E251" s="120"/>
      <c r="F251" s="123"/>
      <c r="G251" s="111"/>
      <c r="H251" s="111"/>
      <c r="I251" s="111"/>
      <c r="J251" s="111"/>
      <c r="K251" s="114"/>
      <c r="L251" s="114"/>
      <c r="M251" s="114"/>
    </row>
    <row r="252" spans="1:13" s="17" customFormat="1" ht="13.5" customHeight="1" thickBot="1">
      <c r="A252" s="120"/>
      <c r="B252" s="120"/>
      <c r="C252" s="120"/>
      <c r="D252" s="19" t="s">
        <v>18</v>
      </c>
      <c r="E252" s="120"/>
      <c r="F252" s="123"/>
      <c r="G252" s="111"/>
      <c r="H252" s="111"/>
      <c r="I252" s="111"/>
      <c r="J252" s="111"/>
      <c r="K252" s="114"/>
      <c r="L252" s="114"/>
      <c r="M252" s="114"/>
    </row>
    <row r="253" spans="1:13" s="17" customFormat="1" ht="13.5" customHeight="1" thickBot="1">
      <c r="A253" s="120"/>
      <c r="B253" s="120"/>
      <c r="C253" s="120"/>
      <c r="D253" s="19" t="s">
        <v>62</v>
      </c>
      <c r="E253" s="120"/>
      <c r="F253" s="123"/>
      <c r="G253" s="111"/>
      <c r="H253" s="111"/>
      <c r="I253" s="111"/>
      <c r="J253" s="111"/>
      <c r="K253" s="114"/>
      <c r="L253" s="114"/>
      <c r="M253" s="114"/>
    </row>
    <row r="254" spans="1:13" s="17" customFormat="1" ht="13.5" customHeight="1" thickBot="1">
      <c r="A254" s="120"/>
      <c r="B254" s="120"/>
      <c r="C254" s="120"/>
      <c r="D254" s="19" t="s">
        <v>29</v>
      </c>
      <c r="E254" s="120"/>
      <c r="F254" s="123"/>
      <c r="G254" s="111"/>
      <c r="H254" s="111"/>
      <c r="I254" s="111"/>
      <c r="J254" s="111"/>
      <c r="K254" s="114"/>
      <c r="L254" s="114"/>
      <c r="M254" s="114"/>
    </row>
    <row r="255" spans="1:13" s="17" customFormat="1" ht="13.5" customHeight="1" thickBot="1">
      <c r="A255" s="120"/>
      <c r="B255" s="120"/>
      <c r="C255" s="120"/>
      <c r="D255" s="52" t="s">
        <v>121</v>
      </c>
      <c r="E255" s="120"/>
      <c r="F255" s="123"/>
      <c r="G255" s="111"/>
      <c r="H255" s="111"/>
      <c r="I255" s="111"/>
      <c r="J255" s="111"/>
      <c r="K255" s="114"/>
      <c r="L255" s="114"/>
      <c r="M255" s="114"/>
    </row>
    <row r="256" spans="1:13" s="17" customFormat="1" ht="13.5" customHeight="1" thickBot="1">
      <c r="A256" s="121"/>
      <c r="B256" s="121"/>
      <c r="C256" s="121"/>
      <c r="D256" s="19" t="s">
        <v>33</v>
      </c>
      <c r="E256" s="121"/>
      <c r="F256" s="124"/>
      <c r="G256" s="112"/>
      <c r="H256" s="112"/>
      <c r="I256" s="112"/>
      <c r="J256" s="112"/>
      <c r="K256" s="115"/>
      <c r="L256" s="115"/>
      <c r="M256" s="115"/>
    </row>
    <row r="257" spans="1:13" s="17" customFormat="1" ht="15" customHeight="1">
      <c r="A257" s="146" t="s">
        <v>40</v>
      </c>
      <c r="B257" s="146" t="s">
        <v>88</v>
      </c>
      <c r="C257" s="146" t="s">
        <v>168</v>
      </c>
      <c r="D257" s="36" t="s">
        <v>15</v>
      </c>
      <c r="E257" s="146" t="s">
        <v>23</v>
      </c>
      <c r="F257" s="149">
        <v>42.5</v>
      </c>
      <c r="G257" s="110">
        <f>F257*0.92</f>
        <v>39.1</v>
      </c>
      <c r="H257" s="110">
        <f>F257*0.9</f>
        <v>38.25</v>
      </c>
      <c r="I257" s="110">
        <f>F257*0.88</f>
        <v>37.4</v>
      </c>
      <c r="J257" s="110">
        <f>F257*0.86</f>
        <v>36.549999999999997</v>
      </c>
      <c r="K257" s="113">
        <f>F257*0.84</f>
        <v>35.699999999999996</v>
      </c>
      <c r="L257" s="113">
        <f>F257*0.82</f>
        <v>34.85</v>
      </c>
      <c r="M257" s="113">
        <f>F257*0.8</f>
        <v>34</v>
      </c>
    </row>
    <row r="258" spans="1:13" s="17" customFormat="1" ht="15" customHeight="1">
      <c r="A258" s="120"/>
      <c r="B258" s="120"/>
      <c r="C258" s="151"/>
      <c r="D258" s="22" t="s">
        <v>62</v>
      </c>
      <c r="E258" s="201"/>
      <c r="F258" s="123"/>
      <c r="G258" s="111"/>
      <c r="H258" s="111"/>
      <c r="I258" s="111"/>
      <c r="J258" s="111"/>
      <c r="K258" s="114"/>
      <c r="L258" s="114"/>
      <c r="M258" s="114"/>
    </row>
    <row r="259" spans="1:13" s="17" customFormat="1" ht="15" customHeight="1">
      <c r="A259" s="120"/>
      <c r="B259" s="120"/>
      <c r="C259" s="120"/>
      <c r="D259" s="22" t="s">
        <v>33</v>
      </c>
      <c r="E259" s="120"/>
      <c r="F259" s="123"/>
      <c r="G259" s="111"/>
      <c r="H259" s="111"/>
      <c r="I259" s="111"/>
      <c r="J259" s="111"/>
      <c r="K259" s="114"/>
      <c r="L259" s="114"/>
      <c r="M259" s="114"/>
    </row>
    <row r="260" spans="1:13" s="17" customFormat="1" ht="15" customHeight="1" thickBot="1">
      <c r="A260" s="120"/>
      <c r="B260" s="120"/>
      <c r="C260" s="120"/>
      <c r="D260" s="19" t="s">
        <v>69</v>
      </c>
      <c r="E260" s="120"/>
      <c r="F260" s="123"/>
      <c r="G260" s="111"/>
      <c r="H260" s="111"/>
      <c r="I260" s="111"/>
      <c r="J260" s="111"/>
      <c r="K260" s="114"/>
      <c r="L260" s="114"/>
      <c r="M260" s="114"/>
    </row>
    <row r="261" spans="1:13" s="17" customFormat="1" ht="15" customHeight="1" thickBot="1">
      <c r="A261" s="120"/>
      <c r="B261" s="120"/>
      <c r="C261" s="120"/>
      <c r="D261" s="19" t="s">
        <v>26</v>
      </c>
      <c r="E261" s="120"/>
      <c r="F261" s="123"/>
      <c r="G261" s="111"/>
      <c r="H261" s="111"/>
      <c r="I261" s="111"/>
      <c r="J261" s="111"/>
      <c r="K261" s="114"/>
      <c r="L261" s="114"/>
      <c r="M261" s="114"/>
    </row>
    <row r="262" spans="1:13" s="17" customFormat="1" ht="15" customHeight="1" thickBot="1">
      <c r="A262" s="121"/>
      <c r="B262" s="121"/>
      <c r="C262" s="121"/>
      <c r="D262" s="19" t="s">
        <v>18</v>
      </c>
      <c r="E262" s="121"/>
      <c r="F262" s="124"/>
      <c r="G262" s="112"/>
      <c r="H262" s="112"/>
      <c r="I262" s="112"/>
      <c r="J262" s="112"/>
      <c r="K262" s="115"/>
      <c r="L262" s="115"/>
      <c r="M262" s="115"/>
    </row>
    <row r="263" spans="1:13" s="17" customFormat="1" ht="15.75" customHeight="1">
      <c r="A263" s="146" t="s">
        <v>137</v>
      </c>
      <c r="B263" s="146" t="s">
        <v>88</v>
      </c>
      <c r="C263" s="146" t="s">
        <v>168</v>
      </c>
      <c r="D263" s="22" t="s">
        <v>15</v>
      </c>
      <c r="E263" s="146" t="s">
        <v>23</v>
      </c>
      <c r="F263" s="149">
        <v>43.5</v>
      </c>
      <c r="G263" s="110">
        <f>F263*0.92</f>
        <v>40.020000000000003</v>
      </c>
      <c r="H263" s="110">
        <f>F263*0.9</f>
        <v>39.15</v>
      </c>
      <c r="I263" s="110">
        <f>F263*0.88</f>
        <v>38.28</v>
      </c>
      <c r="J263" s="110">
        <f>F263*0.86</f>
        <v>37.409999999999997</v>
      </c>
      <c r="K263" s="113">
        <f>F263*0.84</f>
        <v>36.54</v>
      </c>
      <c r="L263" s="113">
        <f>F263*0.82</f>
        <v>35.669999999999995</v>
      </c>
      <c r="M263" s="113">
        <f>F263*0.8</f>
        <v>34.800000000000004</v>
      </c>
    </row>
    <row r="264" spans="1:13" s="17" customFormat="1" ht="15.75" customHeight="1" thickBot="1">
      <c r="A264" s="120"/>
      <c r="B264" s="120"/>
      <c r="C264" s="120"/>
      <c r="D264" s="19" t="s">
        <v>69</v>
      </c>
      <c r="E264" s="120"/>
      <c r="F264" s="123"/>
      <c r="G264" s="111"/>
      <c r="H264" s="111"/>
      <c r="I264" s="111"/>
      <c r="J264" s="111"/>
      <c r="K264" s="114"/>
      <c r="L264" s="114"/>
      <c r="M264" s="114"/>
    </row>
    <row r="265" spans="1:13" s="17" customFormat="1" ht="15.75" customHeight="1" thickBot="1">
      <c r="A265" s="120"/>
      <c r="B265" s="120"/>
      <c r="C265" s="120"/>
      <c r="D265" s="19" t="s">
        <v>28</v>
      </c>
      <c r="E265" s="120"/>
      <c r="F265" s="123"/>
      <c r="G265" s="111"/>
      <c r="H265" s="111"/>
      <c r="I265" s="111"/>
      <c r="J265" s="111"/>
      <c r="K265" s="114"/>
      <c r="L265" s="114"/>
      <c r="M265" s="114"/>
    </row>
    <row r="266" spans="1:13" s="17" customFormat="1" ht="15.75" customHeight="1" thickBot="1">
      <c r="A266" s="120"/>
      <c r="B266" s="120"/>
      <c r="C266" s="120"/>
      <c r="D266" s="19" t="s">
        <v>26</v>
      </c>
      <c r="E266" s="120"/>
      <c r="F266" s="123"/>
      <c r="G266" s="111"/>
      <c r="H266" s="111"/>
      <c r="I266" s="111"/>
      <c r="J266" s="111"/>
      <c r="K266" s="114"/>
      <c r="L266" s="114"/>
      <c r="M266" s="114"/>
    </row>
    <row r="267" spans="1:13" s="17" customFormat="1" ht="14.25" customHeight="1" thickBot="1">
      <c r="A267" s="120"/>
      <c r="B267" s="120"/>
      <c r="C267" s="120"/>
      <c r="D267" s="19" t="s">
        <v>18</v>
      </c>
      <c r="E267" s="120"/>
      <c r="F267" s="123"/>
      <c r="G267" s="111"/>
      <c r="H267" s="111"/>
      <c r="I267" s="111"/>
      <c r="J267" s="111"/>
      <c r="K267" s="114"/>
      <c r="L267" s="114"/>
      <c r="M267" s="114"/>
    </row>
    <row r="268" spans="1:13" s="17" customFormat="1" ht="15.75" customHeight="1" thickBot="1">
      <c r="A268" s="120"/>
      <c r="B268" s="120"/>
      <c r="C268" s="120"/>
      <c r="D268" s="19" t="s">
        <v>72</v>
      </c>
      <c r="E268" s="120"/>
      <c r="F268" s="123"/>
      <c r="G268" s="111"/>
      <c r="H268" s="111"/>
      <c r="I268" s="111"/>
      <c r="J268" s="111"/>
      <c r="K268" s="114"/>
      <c r="L268" s="114"/>
      <c r="M268" s="114"/>
    </row>
    <row r="269" spans="1:13" s="17" customFormat="1" ht="12.75" customHeight="1" thickBot="1">
      <c r="A269" s="120"/>
      <c r="B269" s="120"/>
      <c r="C269" s="120"/>
      <c r="D269" s="19" t="s">
        <v>76</v>
      </c>
      <c r="E269" s="120"/>
      <c r="F269" s="123"/>
      <c r="G269" s="111"/>
      <c r="H269" s="111"/>
      <c r="I269" s="111"/>
      <c r="J269" s="111"/>
      <c r="K269" s="114"/>
      <c r="L269" s="114"/>
      <c r="M269" s="114"/>
    </row>
    <row r="270" spans="1:13" s="17" customFormat="1" ht="15.75" customHeight="1" thickBot="1">
      <c r="A270" s="120"/>
      <c r="B270" s="120"/>
      <c r="C270" s="120"/>
      <c r="D270" s="19" t="s">
        <v>29</v>
      </c>
      <c r="E270" s="120"/>
      <c r="F270" s="123"/>
      <c r="G270" s="111"/>
      <c r="H270" s="111"/>
      <c r="I270" s="111"/>
      <c r="J270" s="111"/>
      <c r="K270" s="114"/>
      <c r="L270" s="114"/>
      <c r="M270" s="114"/>
    </row>
    <row r="271" spans="1:13" s="17" customFormat="1" ht="15.75" customHeight="1" thickBot="1">
      <c r="A271" s="120"/>
      <c r="B271" s="120"/>
      <c r="C271" s="120"/>
      <c r="D271" s="19" t="s">
        <v>49</v>
      </c>
      <c r="E271" s="120"/>
      <c r="F271" s="123"/>
      <c r="G271" s="111"/>
      <c r="H271" s="111"/>
      <c r="I271" s="111"/>
      <c r="J271" s="111"/>
      <c r="K271" s="114"/>
      <c r="L271" s="114"/>
      <c r="M271" s="114"/>
    </row>
    <row r="272" spans="1:13" s="17" customFormat="1" ht="15.75" customHeight="1" thickBot="1">
      <c r="A272" s="120"/>
      <c r="B272" s="120"/>
      <c r="C272" s="120"/>
      <c r="D272" s="19" t="s">
        <v>62</v>
      </c>
      <c r="E272" s="120"/>
      <c r="F272" s="123"/>
      <c r="G272" s="111"/>
      <c r="H272" s="111"/>
      <c r="I272" s="111"/>
      <c r="J272" s="111"/>
      <c r="K272" s="114"/>
      <c r="L272" s="114"/>
      <c r="M272" s="114"/>
    </row>
    <row r="273" spans="1:13" s="17" customFormat="1" ht="15.75" customHeight="1" thickBot="1">
      <c r="A273" s="121"/>
      <c r="B273" s="121"/>
      <c r="C273" s="121"/>
      <c r="D273" s="19" t="s">
        <v>33</v>
      </c>
      <c r="E273" s="121"/>
      <c r="F273" s="124"/>
      <c r="G273" s="112"/>
      <c r="H273" s="112"/>
      <c r="I273" s="112"/>
      <c r="J273" s="112"/>
      <c r="K273" s="115"/>
      <c r="L273" s="115"/>
      <c r="M273" s="115"/>
    </row>
    <row r="274" spans="1:13" s="17" customFormat="1" ht="15" customHeight="1" thickBot="1">
      <c r="A274" s="146" t="s">
        <v>25</v>
      </c>
      <c r="B274" s="146" t="s">
        <v>88</v>
      </c>
      <c r="C274" s="146" t="s">
        <v>168</v>
      </c>
      <c r="D274" s="77" t="s">
        <v>15</v>
      </c>
      <c r="E274" s="146" t="s">
        <v>23</v>
      </c>
      <c r="F274" s="149">
        <v>44</v>
      </c>
      <c r="G274" s="110">
        <f>F274*0.92</f>
        <v>40.480000000000004</v>
      </c>
      <c r="H274" s="110">
        <f>F274*0.9</f>
        <v>39.6</v>
      </c>
      <c r="I274" s="110">
        <f>F274*0.88</f>
        <v>38.72</v>
      </c>
      <c r="J274" s="110">
        <f>F274*0.86</f>
        <v>37.839999999999996</v>
      </c>
      <c r="K274" s="113">
        <f>F274*0.84</f>
        <v>36.96</v>
      </c>
      <c r="L274" s="113">
        <f>F274*0.82</f>
        <v>36.08</v>
      </c>
      <c r="M274" s="113">
        <f>F274*0.8</f>
        <v>35.200000000000003</v>
      </c>
    </row>
    <row r="275" spans="1:13" s="17" customFormat="1" ht="15" customHeight="1" thickBot="1">
      <c r="A275" s="120"/>
      <c r="B275" s="120"/>
      <c r="C275" s="120"/>
      <c r="D275" s="46" t="s">
        <v>69</v>
      </c>
      <c r="E275" s="120"/>
      <c r="F275" s="123"/>
      <c r="G275" s="111"/>
      <c r="H275" s="111"/>
      <c r="I275" s="111"/>
      <c r="J275" s="111"/>
      <c r="K275" s="114"/>
      <c r="L275" s="114"/>
      <c r="M275" s="114"/>
    </row>
    <row r="276" spans="1:13" s="17" customFormat="1" ht="15" customHeight="1" thickBot="1">
      <c r="A276" s="120"/>
      <c r="B276" s="120"/>
      <c r="C276" s="120"/>
      <c r="D276" s="46" t="s">
        <v>121</v>
      </c>
      <c r="E276" s="120"/>
      <c r="F276" s="123"/>
      <c r="G276" s="111"/>
      <c r="H276" s="111"/>
      <c r="I276" s="111"/>
      <c r="J276" s="111"/>
      <c r="K276" s="114"/>
      <c r="L276" s="114"/>
      <c r="M276" s="114"/>
    </row>
    <row r="277" spans="1:13" s="17" customFormat="1" ht="15" customHeight="1" thickBot="1">
      <c r="A277" s="120"/>
      <c r="B277" s="120"/>
      <c r="C277" s="120"/>
      <c r="D277" s="46" t="s">
        <v>26</v>
      </c>
      <c r="E277" s="120"/>
      <c r="F277" s="123"/>
      <c r="G277" s="111"/>
      <c r="H277" s="111"/>
      <c r="I277" s="111"/>
      <c r="J277" s="111"/>
      <c r="K277" s="114"/>
      <c r="L277" s="114"/>
      <c r="M277" s="114"/>
    </row>
    <row r="278" spans="1:13" s="17" customFormat="1" ht="15" customHeight="1" thickBot="1">
      <c r="A278" s="120"/>
      <c r="B278" s="120"/>
      <c r="C278" s="120"/>
      <c r="D278" s="46" t="s">
        <v>18</v>
      </c>
      <c r="E278" s="120"/>
      <c r="F278" s="123"/>
      <c r="G278" s="111"/>
      <c r="H278" s="111"/>
      <c r="I278" s="111"/>
      <c r="J278" s="111"/>
      <c r="K278" s="114"/>
      <c r="L278" s="114"/>
      <c r="M278" s="114"/>
    </row>
    <row r="279" spans="1:13" s="17" customFormat="1" ht="15" customHeight="1" thickBot="1">
      <c r="A279" s="120"/>
      <c r="B279" s="120"/>
      <c r="C279" s="120"/>
      <c r="D279" s="46" t="s">
        <v>29</v>
      </c>
      <c r="E279" s="120"/>
      <c r="F279" s="123"/>
      <c r="G279" s="111"/>
      <c r="H279" s="111"/>
      <c r="I279" s="111"/>
      <c r="J279" s="111"/>
      <c r="K279" s="114"/>
      <c r="L279" s="114"/>
      <c r="M279" s="114"/>
    </row>
    <row r="280" spans="1:13" s="17" customFormat="1" ht="15" customHeight="1" thickBot="1">
      <c r="A280" s="121"/>
      <c r="B280" s="121"/>
      <c r="C280" s="121"/>
      <c r="D280" s="46" t="s">
        <v>62</v>
      </c>
      <c r="E280" s="121"/>
      <c r="F280" s="124"/>
      <c r="G280" s="112"/>
      <c r="H280" s="112"/>
      <c r="I280" s="112"/>
      <c r="J280" s="112"/>
      <c r="K280" s="115"/>
      <c r="L280" s="115"/>
      <c r="M280" s="115"/>
    </row>
    <row r="281" spans="1:13" s="17" customFormat="1" ht="15.75" customHeight="1">
      <c r="A281" s="62"/>
      <c r="B281" s="62"/>
      <c r="C281" s="62"/>
      <c r="D281" s="62"/>
      <c r="E281" s="62"/>
      <c r="F281" s="49"/>
      <c r="G281" s="256"/>
      <c r="H281" s="256"/>
      <c r="I281" s="256"/>
      <c r="J281" s="49"/>
      <c r="K281" s="256" t="s">
        <v>126</v>
      </c>
      <c r="L281" s="256"/>
      <c r="M281" s="256"/>
    </row>
    <row r="282" spans="1:13" ht="15.75">
      <c r="K282" s="16" t="s">
        <v>4</v>
      </c>
      <c r="L282" s="16"/>
      <c r="M282" s="16"/>
    </row>
    <row r="283" spans="1:13" ht="15.75">
      <c r="I283" s="223" t="s">
        <v>95</v>
      </c>
      <c r="J283" s="223"/>
      <c r="K283" s="223"/>
      <c r="L283" s="223"/>
      <c r="M283" s="223"/>
    </row>
    <row r="284" spans="1:13" ht="16.5" thickBot="1">
      <c r="I284" s="15"/>
      <c r="J284" s="1" t="s">
        <v>37</v>
      </c>
      <c r="K284" s="1"/>
      <c r="L284" s="223" t="s">
        <v>34</v>
      </c>
      <c r="M284" s="223"/>
    </row>
    <row r="285" spans="1:13" ht="15.75" customHeight="1" thickBot="1">
      <c r="A285" s="133" t="s">
        <v>0</v>
      </c>
      <c r="B285" s="133" t="s">
        <v>1</v>
      </c>
      <c r="C285" s="134" t="s">
        <v>2</v>
      </c>
      <c r="D285" s="133" t="s">
        <v>3</v>
      </c>
      <c r="E285" s="135" t="s">
        <v>20</v>
      </c>
      <c r="F285" s="136" t="s">
        <v>11</v>
      </c>
      <c r="G285" s="137" t="s">
        <v>32</v>
      </c>
      <c r="H285" s="138"/>
      <c r="I285" s="138"/>
      <c r="J285" s="138"/>
      <c r="K285" s="138"/>
      <c r="L285" s="138"/>
      <c r="M285" s="139"/>
    </row>
    <row r="286" spans="1:13" ht="27" customHeight="1" thickBot="1">
      <c r="A286" s="133"/>
      <c r="B286" s="133"/>
      <c r="C286" s="134"/>
      <c r="D286" s="133"/>
      <c r="E286" s="135"/>
      <c r="F286" s="136"/>
      <c r="G286" s="133" t="s">
        <v>108</v>
      </c>
      <c r="H286" s="133" t="s">
        <v>109</v>
      </c>
      <c r="I286" s="133" t="s">
        <v>110</v>
      </c>
      <c r="J286" s="133" t="s">
        <v>111</v>
      </c>
      <c r="K286" s="133" t="s">
        <v>112</v>
      </c>
      <c r="L286" s="133" t="s">
        <v>113</v>
      </c>
      <c r="M286" s="133" t="s">
        <v>114</v>
      </c>
    </row>
    <row r="287" spans="1:13" ht="19.5" customHeight="1" thickBot="1">
      <c r="A287" s="133"/>
      <c r="B287" s="133"/>
      <c r="C287" s="134"/>
      <c r="D287" s="133"/>
      <c r="E287" s="135"/>
      <c r="F287" s="136"/>
      <c r="G287" s="133"/>
      <c r="H287" s="133"/>
      <c r="I287" s="133"/>
      <c r="J287" s="133"/>
      <c r="K287" s="133"/>
      <c r="L287" s="133"/>
      <c r="M287" s="133"/>
    </row>
    <row r="288" spans="1:13" ht="12" customHeight="1" thickBot="1">
      <c r="A288" s="133"/>
      <c r="B288" s="133"/>
      <c r="C288" s="134"/>
      <c r="D288" s="133"/>
      <c r="E288" s="135"/>
      <c r="F288" s="136"/>
      <c r="G288" s="133"/>
      <c r="H288" s="133"/>
      <c r="I288" s="133"/>
      <c r="J288" s="133"/>
      <c r="K288" s="133"/>
      <c r="L288" s="133"/>
      <c r="M288" s="133"/>
    </row>
    <row r="289" spans="1:13" s="17" customFormat="1" ht="16.5" customHeight="1" thickBot="1">
      <c r="A289" s="116" t="s">
        <v>64</v>
      </c>
      <c r="B289" s="119" t="s">
        <v>88</v>
      </c>
      <c r="C289" s="119" t="s">
        <v>168</v>
      </c>
      <c r="D289" s="76" t="s">
        <v>15</v>
      </c>
      <c r="E289" s="119" t="s">
        <v>23</v>
      </c>
      <c r="F289" s="122">
        <v>40</v>
      </c>
      <c r="G289" s="125">
        <f>F289*0.92</f>
        <v>36.800000000000004</v>
      </c>
      <c r="H289" s="125">
        <f>F289*0.9</f>
        <v>36</v>
      </c>
      <c r="I289" s="125">
        <f>F289*0.88</f>
        <v>35.200000000000003</v>
      </c>
      <c r="J289" s="125">
        <f>F289*0.86</f>
        <v>34.4</v>
      </c>
      <c r="K289" s="126">
        <f>F289*0.84</f>
        <v>33.6</v>
      </c>
      <c r="L289" s="127">
        <f>F289*0.82</f>
        <v>32.799999999999997</v>
      </c>
      <c r="M289" s="130">
        <f>F289*0.8</f>
        <v>32</v>
      </c>
    </row>
    <row r="290" spans="1:13" s="17" customFormat="1" ht="16.5" customHeight="1" thickBot="1">
      <c r="A290" s="117"/>
      <c r="B290" s="120"/>
      <c r="C290" s="120"/>
      <c r="D290" s="46" t="s">
        <v>69</v>
      </c>
      <c r="E290" s="120"/>
      <c r="F290" s="123"/>
      <c r="G290" s="111"/>
      <c r="H290" s="111"/>
      <c r="I290" s="111"/>
      <c r="J290" s="111"/>
      <c r="K290" s="114"/>
      <c r="L290" s="128"/>
      <c r="M290" s="131"/>
    </row>
    <row r="291" spans="1:13" s="17" customFormat="1" ht="16.5" customHeight="1" thickBot="1">
      <c r="A291" s="117"/>
      <c r="B291" s="120"/>
      <c r="C291" s="120"/>
      <c r="D291" s="46" t="s">
        <v>26</v>
      </c>
      <c r="E291" s="120"/>
      <c r="F291" s="123"/>
      <c r="G291" s="111"/>
      <c r="H291" s="111"/>
      <c r="I291" s="111"/>
      <c r="J291" s="111"/>
      <c r="K291" s="114"/>
      <c r="L291" s="128"/>
      <c r="M291" s="131"/>
    </row>
    <row r="292" spans="1:13" s="17" customFormat="1" ht="16.5" customHeight="1" thickBot="1">
      <c r="A292" s="117"/>
      <c r="B292" s="120"/>
      <c r="C292" s="120"/>
      <c r="D292" s="46" t="s">
        <v>123</v>
      </c>
      <c r="E292" s="120"/>
      <c r="F292" s="123"/>
      <c r="G292" s="111"/>
      <c r="H292" s="111"/>
      <c r="I292" s="111"/>
      <c r="J292" s="111"/>
      <c r="K292" s="114"/>
      <c r="L292" s="128"/>
      <c r="M292" s="131"/>
    </row>
    <row r="293" spans="1:13" s="17" customFormat="1" ht="16.5" customHeight="1" thickBot="1">
      <c r="A293" s="117"/>
      <c r="B293" s="120"/>
      <c r="C293" s="120"/>
      <c r="D293" s="46" t="s">
        <v>29</v>
      </c>
      <c r="E293" s="120"/>
      <c r="F293" s="123"/>
      <c r="G293" s="111"/>
      <c r="H293" s="111"/>
      <c r="I293" s="111"/>
      <c r="J293" s="111"/>
      <c r="K293" s="114"/>
      <c r="L293" s="128"/>
      <c r="M293" s="131"/>
    </row>
    <row r="294" spans="1:13" s="17" customFormat="1" ht="16.5" customHeight="1" thickBot="1">
      <c r="A294" s="117"/>
      <c r="B294" s="120"/>
      <c r="C294" s="120"/>
      <c r="D294" s="46" t="s">
        <v>18</v>
      </c>
      <c r="E294" s="120"/>
      <c r="F294" s="123"/>
      <c r="G294" s="111"/>
      <c r="H294" s="111"/>
      <c r="I294" s="111"/>
      <c r="J294" s="111"/>
      <c r="K294" s="114"/>
      <c r="L294" s="128"/>
      <c r="M294" s="131"/>
    </row>
    <row r="295" spans="1:13" s="17" customFormat="1" ht="16.5" customHeight="1" thickBot="1">
      <c r="A295" s="117"/>
      <c r="B295" s="120"/>
      <c r="C295" s="120"/>
      <c r="D295" s="75" t="s">
        <v>62</v>
      </c>
      <c r="E295" s="120"/>
      <c r="F295" s="123"/>
      <c r="G295" s="111"/>
      <c r="H295" s="111"/>
      <c r="I295" s="111"/>
      <c r="J295" s="111"/>
      <c r="K295" s="114"/>
      <c r="L295" s="128"/>
      <c r="M295" s="131"/>
    </row>
    <row r="296" spans="1:13" s="17" customFormat="1" ht="16.5" customHeight="1" thickBot="1">
      <c r="A296" s="117"/>
      <c r="B296" s="120"/>
      <c r="C296" s="120"/>
      <c r="D296" s="75" t="s">
        <v>78</v>
      </c>
      <c r="E296" s="120"/>
      <c r="F296" s="123"/>
      <c r="G296" s="111"/>
      <c r="H296" s="111"/>
      <c r="I296" s="111"/>
      <c r="J296" s="111"/>
      <c r="K296" s="114"/>
      <c r="L296" s="128"/>
      <c r="M296" s="131"/>
    </row>
    <row r="297" spans="1:13" s="17" customFormat="1" ht="16.5" customHeight="1" thickBot="1">
      <c r="A297" s="117"/>
      <c r="B297" s="120"/>
      <c r="C297" s="120"/>
      <c r="D297" s="75" t="s">
        <v>49</v>
      </c>
      <c r="E297" s="120"/>
      <c r="F297" s="123"/>
      <c r="G297" s="111"/>
      <c r="H297" s="111"/>
      <c r="I297" s="111"/>
      <c r="J297" s="111"/>
      <c r="K297" s="114"/>
      <c r="L297" s="128"/>
      <c r="M297" s="131"/>
    </row>
    <row r="298" spans="1:13" s="17" customFormat="1" ht="16.5" customHeight="1" thickBot="1">
      <c r="A298" s="117"/>
      <c r="B298" s="120"/>
      <c r="C298" s="120"/>
      <c r="D298" s="75" t="s">
        <v>76</v>
      </c>
      <c r="E298" s="120"/>
      <c r="F298" s="123"/>
      <c r="G298" s="111"/>
      <c r="H298" s="111"/>
      <c r="I298" s="111"/>
      <c r="J298" s="111"/>
      <c r="K298" s="114"/>
      <c r="L298" s="128"/>
      <c r="M298" s="131"/>
    </row>
    <row r="299" spans="1:13" s="17" customFormat="1" ht="16.5" customHeight="1" thickBot="1">
      <c r="A299" s="117"/>
      <c r="B299" s="120"/>
      <c r="C299" s="120"/>
      <c r="D299" s="75" t="s">
        <v>72</v>
      </c>
      <c r="E299" s="120"/>
      <c r="F299" s="123"/>
      <c r="G299" s="111"/>
      <c r="H299" s="111"/>
      <c r="I299" s="111"/>
      <c r="J299" s="111"/>
      <c r="K299" s="114"/>
      <c r="L299" s="128"/>
      <c r="M299" s="131"/>
    </row>
    <row r="300" spans="1:13" s="17" customFormat="1" ht="16.5" customHeight="1" thickBot="1">
      <c r="A300" s="117"/>
      <c r="B300" s="120"/>
      <c r="C300" s="120"/>
      <c r="D300" s="75" t="s">
        <v>75</v>
      </c>
      <c r="E300" s="120"/>
      <c r="F300" s="123"/>
      <c r="G300" s="111"/>
      <c r="H300" s="111"/>
      <c r="I300" s="111"/>
      <c r="J300" s="111"/>
      <c r="K300" s="114"/>
      <c r="L300" s="128"/>
      <c r="M300" s="131"/>
    </row>
    <row r="301" spans="1:13" s="17" customFormat="1" ht="16.5" customHeight="1" thickBot="1">
      <c r="A301" s="118"/>
      <c r="B301" s="121"/>
      <c r="C301" s="121"/>
      <c r="D301" s="46" t="s">
        <v>33</v>
      </c>
      <c r="E301" s="121"/>
      <c r="F301" s="124"/>
      <c r="G301" s="112"/>
      <c r="H301" s="112"/>
      <c r="I301" s="112"/>
      <c r="J301" s="112"/>
      <c r="K301" s="115"/>
      <c r="L301" s="129"/>
      <c r="M301" s="132"/>
    </row>
    <row r="302" spans="1:13" s="17" customFormat="1" ht="15.75" customHeight="1" thickBot="1">
      <c r="A302" s="146" t="s">
        <v>25</v>
      </c>
      <c r="B302" s="146" t="s">
        <v>88</v>
      </c>
      <c r="C302" s="146" t="s">
        <v>168</v>
      </c>
      <c r="D302" s="64" t="s">
        <v>15</v>
      </c>
      <c r="E302" s="146" t="s">
        <v>23</v>
      </c>
      <c r="F302" s="149">
        <v>44</v>
      </c>
      <c r="G302" s="110">
        <f>F302*0.92</f>
        <v>40.480000000000004</v>
      </c>
      <c r="H302" s="110">
        <f>F302*0.9</f>
        <v>39.6</v>
      </c>
      <c r="I302" s="110">
        <f>F302*0.88</f>
        <v>38.72</v>
      </c>
      <c r="J302" s="110">
        <f>F302*0.86</f>
        <v>37.839999999999996</v>
      </c>
      <c r="K302" s="113">
        <f>F302*0.84</f>
        <v>36.96</v>
      </c>
      <c r="L302" s="113">
        <f>F302*0.82</f>
        <v>36.08</v>
      </c>
      <c r="M302" s="113">
        <f>F302*0.8</f>
        <v>35.200000000000003</v>
      </c>
    </row>
    <row r="303" spans="1:13" s="17" customFormat="1" ht="15.75" customHeight="1" thickBot="1">
      <c r="A303" s="120"/>
      <c r="B303" s="120"/>
      <c r="C303" s="120"/>
      <c r="D303" s="46" t="s">
        <v>69</v>
      </c>
      <c r="E303" s="120"/>
      <c r="F303" s="123"/>
      <c r="G303" s="111"/>
      <c r="H303" s="111"/>
      <c r="I303" s="111"/>
      <c r="J303" s="111"/>
      <c r="K303" s="114"/>
      <c r="L303" s="114"/>
      <c r="M303" s="114"/>
    </row>
    <row r="304" spans="1:13" s="17" customFormat="1" ht="15.75" customHeight="1" thickBot="1">
      <c r="A304" s="120"/>
      <c r="B304" s="120"/>
      <c r="C304" s="120"/>
      <c r="D304" s="46" t="s">
        <v>121</v>
      </c>
      <c r="E304" s="120"/>
      <c r="F304" s="123"/>
      <c r="G304" s="111"/>
      <c r="H304" s="111"/>
      <c r="I304" s="111"/>
      <c r="J304" s="111"/>
      <c r="K304" s="114"/>
      <c r="L304" s="114"/>
      <c r="M304" s="114"/>
    </row>
    <row r="305" spans="1:13" s="17" customFormat="1" ht="15.75" customHeight="1" thickBot="1">
      <c r="A305" s="120"/>
      <c r="B305" s="120"/>
      <c r="C305" s="120"/>
      <c r="D305" s="46" t="s">
        <v>26</v>
      </c>
      <c r="E305" s="120"/>
      <c r="F305" s="123"/>
      <c r="G305" s="111"/>
      <c r="H305" s="111"/>
      <c r="I305" s="111"/>
      <c r="J305" s="111"/>
      <c r="K305" s="114"/>
      <c r="L305" s="114"/>
      <c r="M305" s="114"/>
    </row>
    <row r="306" spans="1:13" s="17" customFormat="1" ht="15.75" customHeight="1" thickBot="1">
      <c r="A306" s="120"/>
      <c r="B306" s="120"/>
      <c r="C306" s="120"/>
      <c r="D306" s="46" t="s">
        <v>18</v>
      </c>
      <c r="E306" s="120"/>
      <c r="F306" s="123"/>
      <c r="G306" s="111"/>
      <c r="H306" s="111"/>
      <c r="I306" s="111"/>
      <c r="J306" s="111"/>
      <c r="K306" s="114"/>
      <c r="L306" s="114"/>
      <c r="M306" s="114"/>
    </row>
    <row r="307" spans="1:13" s="17" customFormat="1" ht="15.75" customHeight="1" thickBot="1">
      <c r="A307" s="120"/>
      <c r="B307" s="120"/>
      <c r="C307" s="120"/>
      <c r="D307" s="46" t="s">
        <v>29</v>
      </c>
      <c r="E307" s="120"/>
      <c r="F307" s="123"/>
      <c r="G307" s="111"/>
      <c r="H307" s="111"/>
      <c r="I307" s="111"/>
      <c r="J307" s="111"/>
      <c r="K307" s="114"/>
      <c r="L307" s="114"/>
      <c r="M307" s="114"/>
    </row>
    <row r="308" spans="1:13" s="17" customFormat="1" ht="15.75" customHeight="1" thickBot="1">
      <c r="A308" s="121"/>
      <c r="B308" s="121"/>
      <c r="C308" s="121"/>
      <c r="D308" s="46" t="s">
        <v>62</v>
      </c>
      <c r="E308" s="121"/>
      <c r="F308" s="124"/>
      <c r="G308" s="112"/>
      <c r="H308" s="112"/>
      <c r="I308" s="112"/>
      <c r="J308" s="112"/>
      <c r="K308" s="115"/>
      <c r="L308" s="115"/>
      <c r="M308" s="115"/>
    </row>
    <row r="309" spans="1:13" s="17" customFormat="1" ht="17.25" customHeight="1" thickBot="1">
      <c r="A309" s="116" t="s">
        <v>64</v>
      </c>
      <c r="B309" s="119" t="s">
        <v>88</v>
      </c>
      <c r="C309" s="119" t="s">
        <v>168</v>
      </c>
      <c r="D309" s="53" t="s">
        <v>15</v>
      </c>
      <c r="E309" s="119" t="s">
        <v>23</v>
      </c>
      <c r="F309" s="122">
        <v>40</v>
      </c>
      <c r="G309" s="125">
        <f>F309*0.92</f>
        <v>36.800000000000004</v>
      </c>
      <c r="H309" s="125">
        <f>F309*0.9</f>
        <v>36</v>
      </c>
      <c r="I309" s="125">
        <f>F309*0.88</f>
        <v>35.200000000000003</v>
      </c>
      <c r="J309" s="125">
        <f>F309*0.86</f>
        <v>34.4</v>
      </c>
      <c r="K309" s="126">
        <f>F309*0.84</f>
        <v>33.6</v>
      </c>
      <c r="L309" s="127">
        <f>F309*0.82</f>
        <v>32.799999999999997</v>
      </c>
      <c r="M309" s="130">
        <f>F309*0.8</f>
        <v>32</v>
      </c>
    </row>
    <row r="310" spans="1:13" s="17" customFormat="1" ht="17.25" customHeight="1" thickBot="1">
      <c r="A310" s="117"/>
      <c r="B310" s="120"/>
      <c r="C310" s="120"/>
      <c r="D310" s="46" t="s">
        <v>69</v>
      </c>
      <c r="E310" s="120"/>
      <c r="F310" s="123"/>
      <c r="G310" s="111"/>
      <c r="H310" s="111"/>
      <c r="I310" s="111"/>
      <c r="J310" s="111"/>
      <c r="K310" s="114"/>
      <c r="L310" s="128"/>
      <c r="M310" s="131"/>
    </row>
    <row r="311" spans="1:13" s="17" customFormat="1" ht="17.25" customHeight="1" thickBot="1">
      <c r="A311" s="117"/>
      <c r="B311" s="120"/>
      <c r="C311" s="120"/>
      <c r="D311" s="46" t="s">
        <v>26</v>
      </c>
      <c r="E311" s="120"/>
      <c r="F311" s="123"/>
      <c r="G311" s="111"/>
      <c r="H311" s="111"/>
      <c r="I311" s="111"/>
      <c r="J311" s="111"/>
      <c r="K311" s="114"/>
      <c r="L311" s="128"/>
      <c r="M311" s="131"/>
    </row>
    <row r="312" spans="1:13" s="17" customFormat="1" ht="17.25" customHeight="1" thickBot="1">
      <c r="A312" s="117"/>
      <c r="B312" s="120"/>
      <c r="C312" s="120"/>
      <c r="D312" s="46" t="s">
        <v>123</v>
      </c>
      <c r="E312" s="120"/>
      <c r="F312" s="123"/>
      <c r="G312" s="111"/>
      <c r="H312" s="111"/>
      <c r="I312" s="111"/>
      <c r="J312" s="111"/>
      <c r="K312" s="114"/>
      <c r="L312" s="128"/>
      <c r="M312" s="131"/>
    </row>
    <row r="313" spans="1:13" s="17" customFormat="1" ht="17.25" customHeight="1" thickBot="1">
      <c r="A313" s="117"/>
      <c r="B313" s="120"/>
      <c r="C313" s="120"/>
      <c r="D313" s="46" t="s">
        <v>29</v>
      </c>
      <c r="E313" s="120"/>
      <c r="F313" s="123"/>
      <c r="G313" s="111"/>
      <c r="H313" s="111"/>
      <c r="I313" s="111"/>
      <c r="J313" s="111"/>
      <c r="K313" s="114"/>
      <c r="L313" s="128"/>
      <c r="M313" s="131"/>
    </row>
    <row r="314" spans="1:13" s="17" customFormat="1" ht="17.25" customHeight="1" thickBot="1">
      <c r="A314" s="117"/>
      <c r="B314" s="120"/>
      <c r="C314" s="120"/>
      <c r="D314" s="46" t="s">
        <v>18</v>
      </c>
      <c r="E314" s="120"/>
      <c r="F314" s="123"/>
      <c r="G314" s="111"/>
      <c r="H314" s="111"/>
      <c r="I314" s="111"/>
      <c r="J314" s="111"/>
      <c r="K314" s="114"/>
      <c r="L314" s="128"/>
      <c r="M314" s="131"/>
    </row>
    <row r="315" spans="1:13" s="17" customFormat="1" ht="15" customHeight="1" thickBot="1">
      <c r="A315" s="117"/>
      <c r="B315" s="120"/>
      <c r="C315" s="120"/>
      <c r="D315" s="54" t="s">
        <v>62</v>
      </c>
      <c r="E315" s="120"/>
      <c r="F315" s="123"/>
      <c r="G315" s="111"/>
      <c r="H315" s="111"/>
      <c r="I315" s="111"/>
      <c r="J315" s="111"/>
      <c r="K315" s="114"/>
      <c r="L315" s="128"/>
      <c r="M315" s="131"/>
    </row>
    <row r="316" spans="1:13" s="17" customFormat="1" ht="17.25" customHeight="1" thickBot="1">
      <c r="A316" s="117"/>
      <c r="B316" s="120"/>
      <c r="C316" s="120"/>
      <c r="D316" s="54" t="s">
        <v>78</v>
      </c>
      <c r="E316" s="120"/>
      <c r="F316" s="123"/>
      <c r="G316" s="111"/>
      <c r="H316" s="111"/>
      <c r="I316" s="111"/>
      <c r="J316" s="111"/>
      <c r="K316" s="114"/>
      <c r="L316" s="128"/>
      <c r="M316" s="131"/>
    </row>
    <row r="317" spans="1:13" s="17" customFormat="1" ht="17.25" customHeight="1" thickBot="1">
      <c r="A317" s="117"/>
      <c r="B317" s="120"/>
      <c r="C317" s="120"/>
      <c r="D317" s="54" t="s">
        <v>49</v>
      </c>
      <c r="E317" s="120"/>
      <c r="F317" s="123"/>
      <c r="G317" s="111"/>
      <c r="H317" s="111"/>
      <c r="I317" s="111"/>
      <c r="J317" s="111"/>
      <c r="K317" s="114"/>
      <c r="L317" s="128"/>
      <c r="M317" s="131"/>
    </row>
    <row r="318" spans="1:13" s="17" customFormat="1" ht="15" customHeight="1" thickBot="1">
      <c r="A318" s="117"/>
      <c r="B318" s="120"/>
      <c r="C318" s="120"/>
      <c r="D318" s="54" t="s">
        <v>76</v>
      </c>
      <c r="E318" s="120"/>
      <c r="F318" s="123"/>
      <c r="G318" s="111"/>
      <c r="H318" s="111"/>
      <c r="I318" s="111"/>
      <c r="J318" s="111"/>
      <c r="K318" s="114"/>
      <c r="L318" s="128"/>
      <c r="M318" s="131"/>
    </row>
    <row r="319" spans="1:13" s="17" customFormat="1" ht="12.75" customHeight="1" thickBot="1">
      <c r="A319" s="117"/>
      <c r="B319" s="120"/>
      <c r="C319" s="120"/>
      <c r="D319" s="54" t="s">
        <v>72</v>
      </c>
      <c r="E319" s="120"/>
      <c r="F319" s="123"/>
      <c r="G319" s="111"/>
      <c r="H319" s="111"/>
      <c r="I319" s="111"/>
      <c r="J319" s="111"/>
      <c r="K319" s="114"/>
      <c r="L319" s="128"/>
      <c r="M319" s="131"/>
    </row>
    <row r="320" spans="1:13" s="17" customFormat="1" ht="17.25" customHeight="1" thickBot="1">
      <c r="A320" s="117"/>
      <c r="B320" s="120"/>
      <c r="C320" s="120"/>
      <c r="D320" s="54" t="s">
        <v>75</v>
      </c>
      <c r="E320" s="120"/>
      <c r="F320" s="123"/>
      <c r="G320" s="111"/>
      <c r="H320" s="111"/>
      <c r="I320" s="111"/>
      <c r="J320" s="111"/>
      <c r="K320" s="114"/>
      <c r="L320" s="128"/>
      <c r="M320" s="131"/>
    </row>
    <row r="321" spans="1:13" s="17" customFormat="1" ht="17.25" customHeight="1" thickBot="1">
      <c r="A321" s="118"/>
      <c r="B321" s="121"/>
      <c r="C321" s="121"/>
      <c r="D321" s="46" t="s">
        <v>33</v>
      </c>
      <c r="E321" s="121"/>
      <c r="F321" s="124"/>
      <c r="G321" s="112"/>
      <c r="H321" s="112"/>
      <c r="I321" s="112"/>
      <c r="J321" s="112"/>
      <c r="K321" s="115"/>
      <c r="L321" s="129"/>
      <c r="M321" s="132"/>
    </row>
    <row r="322" spans="1:13" s="17" customFormat="1" ht="15.75" customHeight="1" thickBot="1">
      <c r="A322" s="116" t="s">
        <v>36</v>
      </c>
      <c r="B322" s="119" t="s">
        <v>88</v>
      </c>
      <c r="C322" s="119" t="s">
        <v>168</v>
      </c>
      <c r="D322" s="22" t="s">
        <v>15</v>
      </c>
      <c r="E322" s="119" t="s">
        <v>23</v>
      </c>
      <c r="F322" s="122">
        <v>41.5</v>
      </c>
      <c r="G322" s="125">
        <f>F322*0.92</f>
        <v>38.18</v>
      </c>
      <c r="H322" s="125">
        <f>F322*0.9</f>
        <v>37.35</v>
      </c>
      <c r="I322" s="125">
        <f>F322*0.88</f>
        <v>36.520000000000003</v>
      </c>
      <c r="J322" s="125">
        <f>F322*0.86</f>
        <v>35.69</v>
      </c>
      <c r="K322" s="126">
        <f>F322*0.84</f>
        <v>34.86</v>
      </c>
      <c r="L322" s="126">
        <f>F322*0.82</f>
        <v>34.03</v>
      </c>
      <c r="M322" s="126">
        <f>F322*0.8</f>
        <v>33.200000000000003</v>
      </c>
    </row>
    <row r="323" spans="1:13" s="17" customFormat="1" ht="15.75" customHeight="1" thickBot="1">
      <c r="A323" s="117"/>
      <c r="B323" s="120"/>
      <c r="C323" s="120"/>
      <c r="D323" s="18" t="str">
        <f>D303</f>
        <v>св.серый</v>
      </c>
      <c r="E323" s="120"/>
      <c r="F323" s="123"/>
      <c r="G323" s="111"/>
      <c r="H323" s="111"/>
      <c r="I323" s="111"/>
      <c r="J323" s="111"/>
      <c r="K323" s="114"/>
      <c r="L323" s="114"/>
      <c r="M323" s="114"/>
    </row>
    <row r="324" spans="1:13" s="17" customFormat="1" ht="15.75" customHeight="1" thickBot="1">
      <c r="A324" s="117"/>
      <c r="B324" s="120"/>
      <c r="C324" s="120"/>
      <c r="D324" s="46" t="s">
        <v>121</v>
      </c>
      <c r="E324" s="120"/>
      <c r="F324" s="123"/>
      <c r="G324" s="111"/>
      <c r="H324" s="111"/>
      <c r="I324" s="111"/>
      <c r="J324" s="111"/>
      <c r="K324" s="114"/>
      <c r="L324" s="114"/>
      <c r="M324" s="114"/>
    </row>
    <row r="325" spans="1:13" s="17" customFormat="1" ht="15.75" customHeight="1" thickBot="1">
      <c r="A325" s="117"/>
      <c r="B325" s="120"/>
      <c r="C325" s="120"/>
      <c r="D325" s="18" t="str">
        <f>D305</f>
        <v>белый</v>
      </c>
      <c r="E325" s="120"/>
      <c r="F325" s="123"/>
      <c r="G325" s="111"/>
      <c r="H325" s="111"/>
      <c r="I325" s="111"/>
      <c r="J325" s="111"/>
      <c r="K325" s="114"/>
      <c r="L325" s="114"/>
      <c r="M325" s="114"/>
    </row>
    <row r="326" spans="1:13" s="17" customFormat="1" ht="15.75" customHeight="1" thickBot="1">
      <c r="A326" s="117"/>
      <c r="B326" s="120"/>
      <c r="C326" s="120"/>
      <c r="D326" s="46" t="s">
        <v>122</v>
      </c>
      <c r="E326" s="120"/>
      <c r="F326" s="123"/>
      <c r="G326" s="111"/>
      <c r="H326" s="111"/>
      <c r="I326" s="111"/>
      <c r="J326" s="111"/>
      <c r="K326" s="114"/>
      <c r="L326" s="114"/>
      <c r="M326" s="114"/>
    </row>
    <row r="327" spans="1:13" s="17" customFormat="1" ht="15.75" customHeight="1">
      <c r="A327" s="231"/>
      <c r="B327" s="224"/>
      <c r="C327" s="224"/>
      <c r="D327" s="38" t="str">
        <f>D306</f>
        <v>синий</v>
      </c>
      <c r="E327" s="224"/>
      <c r="F327" s="161"/>
      <c r="G327" s="281"/>
      <c r="H327" s="281"/>
      <c r="I327" s="281"/>
      <c r="J327" s="281"/>
      <c r="K327" s="162"/>
      <c r="L327" s="162"/>
      <c r="M327" s="162"/>
    </row>
    <row r="328" spans="1:13" s="17" customFormat="1" ht="15.75" customHeight="1">
      <c r="A328" s="89"/>
      <c r="B328" s="89"/>
      <c r="C328" s="89"/>
      <c r="D328" s="89"/>
      <c r="E328" s="89"/>
      <c r="F328" s="49"/>
      <c r="G328" s="256"/>
      <c r="H328" s="256"/>
      <c r="I328" s="256"/>
      <c r="J328" s="49"/>
      <c r="K328" s="256" t="s">
        <v>172</v>
      </c>
      <c r="L328" s="256"/>
      <c r="M328" s="256"/>
    </row>
    <row r="329" spans="1:13" ht="15.75">
      <c r="K329" s="16" t="s">
        <v>4</v>
      </c>
      <c r="L329" s="16"/>
      <c r="M329" s="16"/>
    </row>
    <row r="330" spans="1:13" ht="15.75">
      <c r="I330" s="223" t="s">
        <v>95</v>
      </c>
      <c r="J330" s="223"/>
      <c r="K330" s="223"/>
      <c r="L330" s="223"/>
      <c r="M330" s="223"/>
    </row>
    <row r="331" spans="1:13" ht="16.5" thickBot="1">
      <c r="I331" s="15"/>
      <c r="J331" s="1" t="s">
        <v>37</v>
      </c>
      <c r="K331" s="1"/>
      <c r="L331" s="223" t="s">
        <v>34</v>
      </c>
      <c r="M331" s="223"/>
    </row>
    <row r="332" spans="1:13" ht="15.75" customHeight="1" thickBot="1">
      <c r="A332" s="133" t="s">
        <v>0</v>
      </c>
      <c r="B332" s="133" t="s">
        <v>1</v>
      </c>
      <c r="C332" s="134" t="s">
        <v>2</v>
      </c>
      <c r="D332" s="133" t="s">
        <v>3</v>
      </c>
      <c r="E332" s="135" t="s">
        <v>20</v>
      </c>
      <c r="F332" s="136" t="s">
        <v>11</v>
      </c>
      <c r="G332" s="137" t="s">
        <v>32</v>
      </c>
      <c r="H332" s="138"/>
      <c r="I332" s="138"/>
      <c r="J332" s="138"/>
      <c r="K332" s="138"/>
      <c r="L332" s="138"/>
      <c r="M332" s="139"/>
    </row>
    <row r="333" spans="1:13" ht="27" customHeight="1" thickBot="1">
      <c r="A333" s="133"/>
      <c r="B333" s="133"/>
      <c r="C333" s="134"/>
      <c r="D333" s="133"/>
      <c r="E333" s="135"/>
      <c r="F333" s="136"/>
      <c r="G333" s="133" t="s">
        <v>108</v>
      </c>
      <c r="H333" s="133" t="s">
        <v>109</v>
      </c>
      <c r="I333" s="133" t="s">
        <v>110</v>
      </c>
      <c r="J333" s="133" t="s">
        <v>111</v>
      </c>
      <c r="K333" s="133" t="s">
        <v>112</v>
      </c>
      <c r="L333" s="133" t="s">
        <v>113</v>
      </c>
      <c r="M333" s="133" t="s">
        <v>114</v>
      </c>
    </row>
    <row r="334" spans="1:13" ht="19.5" customHeight="1" thickBot="1">
      <c r="A334" s="133"/>
      <c r="B334" s="133"/>
      <c r="C334" s="134"/>
      <c r="D334" s="133"/>
      <c r="E334" s="135"/>
      <c r="F334" s="136"/>
      <c r="G334" s="133"/>
      <c r="H334" s="133"/>
      <c r="I334" s="133"/>
      <c r="J334" s="133"/>
      <c r="K334" s="133"/>
      <c r="L334" s="133"/>
      <c r="M334" s="133"/>
    </row>
    <row r="335" spans="1:13" ht="9" customHeight="1" thickBot="1">
      <c r="A335" s="133"/>
      <c r="B335" s="133"/>
      <c r="C335" s="134"/>
      <c r="D335" s="133"/>
      <c r="E335" s="135"/>
      <c r="F335" s="136"/>
      <c r="G335" s="133"/>
      <c r="H335" s="133"/>
      <c r="I335" s="133"/>
      <c r="J335" s="133"/>
      <c r="K335" s="133"/>
      <c r="L335" s="133"/>
      <c r="M335" s="133"/>
    </row>
    <row r="336" spans="1:13" s="17" customFormat="1" ht="15.75" customHeight="1">
      <c r="A336" s="146" t="s">
        <v>145</v>
      </c>
      <c r="B336" s="146" t="s">
        <v>90</v>
      </c>
      <c r="C336" s="146" t="s">
        <v>168</v>
      </c>
      <c r="D336" s="73" t="s">
        <v>15</v>
      </c>
      <c r="E336" s="146" t="s">
        <v>23</v>
      </c>
      <c r="F336" s="149">
        <v>44.5</v>
      </c>
      <c r="G336" s="110">
        <f>F336*0.92</f>
        <v>40.940000000000005</v>
      </c>
      <c r="H336" s="110">
        <f>F336*0.9</f>
        <v>40.050000000000004</v>
      </c>
      <c r="I336" s="110">
        <f>F336*0.88</f>
        <v>39.160000000000004</v>
      </c>
      <c r="J336" s="110">
        <f>F336*0.86</f>
        <v>38.269999999999996</v>
      </c>
      <c r="K336" s="113">
        <f>F336*0.84</f>
        <v>37.379999999999995</v>
      </c>
      <c r="L336" s="113">
        <f>F336*0.82</f>
        <v>36.489999999999995</v>
      </c>
      <c r="M336" s="113">
        <f>F336*0.8</f>
        <v>35.6</v>
      </c>
    </row>
    <row r="337" spans="1:13" s="17" customFormat="1" ht="15.75" customHeight="1" thickBot="1">
      <c r="A337" s="120"/>
      <c r="B337" s="120"/>
      <c r="C337" s="120"/>
      <c r="D337" s="72" t="s">
        <v>33</v>
      </c>
      <c r="E337" s="120"/>
      <c r="F337" s="123"/>
      <c r="G337" s="111"/>
      <c r="H337" s="111"/>
      <c r="I337" s="111"/>
      <c r="J337" s="111"/>
      <c r="K337" s="114"/>
      <c r="L337" s="114"/>
      <c r="M337" s="114"/>
    </row>
    <row r="338" spans="1:13" s="17" customFormat="1" ht="15.75" customHeight="1" thickBot="1">
      <c r="A338" s="120"/>
      <c r="B338" s="120"/>
      <c r="C338" s="120"/>
      <c r="D338" s="72" t="s">
        <v>49</v>
      </c>
      <c r="E338" s="120"/>
      <c r="F338" s="123"/>
      <c r="G338" s="111"/>
      <c r="H338" s="111"/>
      <c r="I338" s="111"/>
      <c r="J338" s="111"/>
      <c r="K338" s="114"/>
      <c r="L338" s="114"/>
      <c r="M338" s="114"/>
    </row>
    <row r="339" spans="1:13" s="17" customFormat="1" ht="13.5" customHeight="1" thickBot="1">
      <c r="A339" s="120"/>
      <c r="B339" s="120"/>
      <c r="C339" s="120"/>
      <c r="D339" s="72" t="s">
        <v>18</v>
      </c>
      <c r="E339" s="120"/>
      <c r="F339" s="123"/>
      <c r="G339" s="111"/>
      <c r="H339" s="111"/>
      <c r="I339" s="111"/>
      <c r="J339" s="111"/>
      <c r="K339" s="114"/>
      <c r="L339" s="114"/>
      <c r="M339" s="114"/>
    </row>
    <row r="340" spans="1:13" s="17" customFormat="1" ht="13.5" customHeight="1" thickBot="1">
      <c r="A340" s="120"/>
      <c r="B340" s="120"/>
      <c r="C340" s="120"/>
      <c r="D340" s="72" t="s">
        <v>62</v>
      </c>
      <c r="E340" s="120"/>
      <c r="F340" s="123"/>
      <c r="G340" s="111"/>
      <c r="H340" s="111"/>
      <c r="I340" s="111"/>
      <c r="J340" s="111"/>
      <c r="K340" s="114"/>
      <c r="L340" s="114"/>
      <c r="M340" s="114"/>
    </row>
    <row r="341" spans="1:13" s="17" customFormat="1" ht="14.25" customHeight="1">
      <c r="A341" s="146" t="s">
        <v>84</v>
      </c>
      <c r="B341" s="146" t="s">
        <v>90</v>
      </c>
      <c r="C341" s="146" t="s">
        <v>168</v>
      </c>
      <c r="D341" s="36" t="s">
        <v>15</v>
      </c>
      <c r="E341" s="146" t="s">
        <v>23</v>
      </c>
      <c r="F341" s="149">
        <v>42</v>
      </c>
      <c r="G341" s="110">
        <f>F341*0.92</f>
        <v>38.64</v>
      </c>
      <c r="H341" s="110">
        <f>F341*0.9</f>
        <v>37.800000000000004</v>
      </c>
      <c r="I341" s="110">
        <f>F341*0.88</f>
        <v>36.96</v>
      </c>
      <c r="J341" s="110">
        <f>F341*0.86</f>
        <v>36.119999999999997</v>
      </c>
      <c r="K341" s="113">
        <f>F341*0.84</f>
        <v>35.28</v>
      </c>
      <c r="L341" s="113">
        <f>F341*0.82</f>
        <v>34.44</v>
      </c>
      <c r="M341" s="113">
        <f>F341*0.8</f>
        <v>33.6</v>
      </c>
    </row>
    <row r="342" spans="1:13" s="17" customFormat="1" ht="12.75" customHeight="1" thickBot="1">
      <c r="A342" s="120"/>
      <c r="B342" s="120"/>
      <c r="C342" s="120"/>
      <c r="D342" s="19" t="s">
        <v>33</v>
      </c>
      <c r="E342" s="120"/>
      <c r="F342" s="123"/>
      <c r="G342" s="111"/>
      <c r="H342" s="111"/>
      <c r="I342" s="111"/>
      <c r="J342" s="111"/>
      <c r="K342" s="114"/>
      <c r="L342" s="114"/>
      <c r="M342" s="114"/>
    </row>
    <row r="343" spans="1:13" s="17" customFormat="1" ht="15.75" customHeight="1" thickBot="1">
      <c r="A343" s="120"/>
      <c r="B343" s="120"/>
      <c r="C343" s="120"/>
      <c r="D343" s="19" t="s">
        <v>85</v>
      </c>
      <c r="E343" s="120"/>
      <c r="F343" s="123"/>
      <c r="G343" s="111"/>
      <c r="H343" s="111"/>
      <c r="I343" s="111"/>
      <c r="J343" s="111"/>
      <c r="K343" s="114"/>
      <c r="L343" s="114"/>
      <c r="M343" s="114"/>
    </row>
    <row r="344" spans="1:13" s="17" customFormat="1" ht="15.75" customHeight="1" thickBot="1">
      <c r="A344" s="120"/>
      <c r="B344" s="120"/>
      <c r="C344" s="120"/>
      <c r="D344" s="19" t="s">
        <v>86</v>
      </c>
      <c r="E344" s="120"/>
      <c r="F344" s="123"/>
      <c r="G344" s="111"/>
      <c r="H344" s="111"/>
      <c r="I344" s="111"/>
      <c r="J344" s="111"/>
      <c r="K344" s="114"/>
      <c r="L344" s="114"/>
      <c r="M344" s="114"/>
    </row>
    <row r="345" spans="1:13" s="17" customFormat="1" ht="15.75" customHeight="1" thickBot="1">
      <c r="A345" s="120"/>
      <c r="B345" s="120"/>
      <c r="C345" s="120"/>
      <c r="D345" s="19" t="s">
        <v>87</v>
      </c>
      <c r="E345" s="120"/>
      <c r="F345" s="123"/>
      <c r="G345" s="111"/>
      <c r="H345" s="111"/>
      <c r="I345" s="111"/>
      <c r="J345" s="111"/>
      <c r="K345" s="114"/>
      <c r="L345" s="114"/>
      <c r="M345" s="114"/>
    </row>
    <row r="346" spans="1:13" s="17" customFormat="1" ht="24" customHeight="1" thickBot="1">
      <c r="A346" s="282" t="s">
        <v>107</v>
      </c>
      <c r="B346" s="283"/>
      <c r="C346" s="283"/>
      <c r="D346" s="283"/>
      <c r="E346" s="283"/>
      <c r="F346" s="283"/>
      <c r="G346" s="283"/>
      <c r="H346" s="283"/>
      <c r="I346" s="283"/>
      <c r="J346" s="283"/>
      <c r="K346" s="283"/>
      <c r="L346" s="283"/>
      <c r="M346" s="283"/>
    </row>
    <row r="347" spans="1:13" s="17" customFormat="1" ht="19.5" customHeight="1" thickBot="1">
      <c r="A347" s="146" t="s">
        <v>63</v>
      </c>
      <c r="B347" s="146" t="s">
        <v>89</v>
      </c>
      <c r="C347" s="332" t="s">
        <v>170</v>
      </c>
      <c r="D347" s="18" t="s">
        <v>15</v>
      </c>
      <c r="E347" s="146" t="s">
        <v>23</v>
      </c>
      <c r="F347" s="154">
        <v>43.5</v>
      </c>
      <c r="G347" s="166">
        <f>F347*0.92</f>
        <v>40.020000000000003</v>
      </c>
      <c r="H347" s="166">
        <f>F347*0.9</f>
        <v>39.15</v>
      </c>
      <c r="I347" s="166">
        <f>F347*0.88</f>
        <v>38.28</v>
      </c>
      <c r="J347" s="166">
        <f>F347*0.86</f>
        <v>37.409999999999997</v>
      </c>
      <c r="K347" s="157">
        <f>F347*0.84</f>
        <v>36.54</v>
      </c>
      <c r="L347" s="157">
        <f>F347*0.82</f>
        <v>35.669999999999995</v>
      </c>
      <c r="M347" s="157">
        <f>F347*0.8</f>
        <v>34.800000000000004</v>
      </c>
    </row>
    <row r="348" spans="1:13" s="17" customFormat="1" ht="19.5" customHeight="1" thickBot="1">
      <c r="A348" s="120"/>
      <c r="B348" s="120"/>
      <c r="C348" s="333" t="s">
        <v>169</v>
      </c>
      <c r="D348" s="18" t="s">
        <v>28</v>
      </c>
      <c r="E348" s="120"/>
      <c r="F348" s="155"/>
      <c r="G348" s="160"/>
      <c r="H348" s="160"/>
      <c r="I348" s="160"/>
      <c r="J348" s="160"/>
      <c r="K348" s="158"/>
      <c r="L348" s="158"/>
      <c r="M348" s="158"/>
    </row>
    <row r="349" spans="1:13" s="17" customFormat="1" ht="19.5" customHeight="1" thickBot="1">
      <c r="A349" s="121"/>
      <c r="B349" s="121"/>
      <c r="C349" s="334" t="s">
        <v>171</v>
      </c>
      <c r="D349" s="18" t="s">
        <v>27</v>
      </c>
      <c r="E349" s="121"/>
      <c r="F349" s="156"/>
      <c r="G349" s="212"/>
      <c r="H349" s="212"/>
      <c r="I349" s="212"/>
      <c r="J349" s="212"/>
      <c r="K349" s="159"/>
      <c r="L349" s="159"/>
      <c r="M349" s="159"/>
    </row>
    <row r="350" spans="1:13" s="17" customFormat="1" ht="21" customHeight="1" thickBot="1">
      <c r="A350" s="120" t="s">
        <v>42</v>
      </c>
      <c r="B350" s="120" t="s">
        <v>89</v>
      </c>
      <c r="C350" s="332" t="s">
        <v>170</v>
      </c>
      <c r="D350" s="18" t="s">
        <v>41</v>
      </c>
      <c r="E350" s="120" t="s">
        <v>23</v>
      </c>
      <c r="F350" s="155">
        <v>43.5</v>
      </c>
      <c r="G350" s="160">
        <f>F350*0.92</f>
        <v>40.020000000000003</v>
      </c>
      <c r="H350" s="160">
        <f>F350*0.9</f>
        <v>39.15</v>
      </c>
      <c r="I350" s="160">
        <f>F350*0.88</f>
        <v>38.28</v>
      </c>
      <c r="J350" s="160">
        <f>F350*0.86</f>
        <v>37.409999999999997</v>
      </c>
      <c r="K350" s="158">
        <f>F350*0.84</f>
        <v>36.54</v>
      </c>
      <c r="L350" s="158">
        <f>F350*0.82</f>
        <v>35.669999999999995</v>
      </c>
      <c r="M350" s="157">
        <f>F350*0.8</f>
        <v>34.800000000000004</v>
      </c>
    </row>
    <row r="351" spans="1:13" s="17" customFormat="1" ht="21" customHeight="1" thickBot="1">
      <c r="A351" s="120"/>
      <c r="B351" s="120"/>
      <c r="C351" s="334" t="s">
        <v>171</v>
      </c>
      <c r="D351" s="18" t="s">
        <v>43</v>
      </c>
      <c r="E351" s="120"/>
      <c r="F351" s="155"/>
      <c r="G351" s="160"/>
      <c r="H351" s="160"/>
      <c r="I351" s="160"/>
      <c r="J351" s="160"/>
      <c r="K351" s="158"/>
      <c r="L351" s="158"/>
      <c r="M351" s="158"/>
    </row>
    <row r="352" spans="1:13" s="17" customFormat="1" ht="15" customHeight="1">
      <c r="A352" s="207" t="s">
        <v>106</v>
      </c>
      <c r="B352" s="140" t="s">
        <v>89</v>
      </c>
      <c r="C352" s="332" t="s">
        <v>170</v>
      </c>
      <c r="D352" s="39" t="s">
        <v>15</v>
      </c>
      <c r="E352" s="207" t="s">
        <v>23</v>
      </c>
      <c r="F352" s="284">
        <v>43.5</v>
      </c>
      <c r="G352" s="221">
        <f>F352*0.92</f>
        <v>40.020000000000003</v>
      </c>
      <c r="H352" s="264">
        <f>F352*0.9</f>
        <v>39.15</v>
      </c>
      <c r="I352" s="221">
        <f>F352*0.88</f>
        <v>38.28</v>
      </c>
      <c r="J352" s="264">
        <f>F352*0.86</f>
        <v>37.409999999999997</v>
      </c>
      <c r="K352" s="261">
        <f>F352*0.84</f>
        <v>36.54</v>
      </c>
      <c r="L352" s="267">
        <f>F352*0.82</f>
        <v>35.669999999999995</v>
      </c>
      <c r="M352" s="261">
        <f>F352*0.8</f>
        <v>34.800000000000004</v>
      </c>
    </row>
    <row r="353" spans="1:13" s="17" customFormat="1" ht="15" customHeight="1">
      <c r="A353" s="208"/>
      <c r="B353" s="257"/>
      <c r="C353" s="333" t="s">
        <v>169</v>
      </c>
      <c r="D353" s="41" t="s">
        <v>28</v>
      </c>
      <c r="E353" s="208"/>
      <c r="F353" s="285"/>
      <c r="G353" s="211"/>
      <c r="H353" s="265"/>
      <c r="I353" s="211"/>
      <c r="J353" s="265"/>
      <c r="K353" s="262"/>
      <c r="L353" s="268"/>
      <c r="M353" s="262"/>
    </row>
    <row r="354" spans="1:13" s="17" customFormat="1" ht="15" customHeight="1">
      <c r="A354" s="208"/>
      <c r="B354" s="257"/>
      <c r="C354" s="335" t="s">
        <v>171</v>
      </c>
      <c r="D354" s="41" t="s">
        <v>26</v>
      </c>
      <c r="E354" s="208"/>
      <c r="F354" s="285"/>
      <c r="G354" s="211"/>
      <c r="H354" s="265"/>
      <c r="I354" s="211"/>
      <c r="J354" s="265"/>
      <c r="K354" s="262"/>
      <c r="L354" s="268"/>
      <c r="M354" s="262"/>
    </row>
    <row r="355" spans="1:13" s="17" customFormat="1" ht="15" customHeight="1" thickBot="1">
      <c r="A355" s="209"/>
      <c r="B355" s="142"/>
      <c r="C355" s="336"/>
      <c r="D355" s="40" t="s">
        <v>27</v>
      </c>
      <c r="E355" s="209"/>
      <c r="F355" s="286"/>
      <c r="G355" s="226"/>
      <c r="H355" s="266"/>
      <c r="I355" s="226"/>
      <c r="J355" s="266"/>
      <c r="K355" s="263"/>
      <c r="L355" s="269"/>
      <c r="M355" s="263"/>
    </row>
    <row r="356" spans="1:13" s="17" customFormat="1" ht="15.75" customHeight="1" thickBot="1">
      <c r="A356" s="146" t="s">
        <v>65</v>
      </c>
      <c r="B356" s="146" t="s">
        <v>89</v>
      </c>
      <c r="C356" s="332" t="s">
        <v>170</v>
      </c>
      <c r="D356" s="18" t="s">
        <v>15</v>
      </c>
      <c r="E356" s="146" t="s">
        <v>23</v>
      </c>
      <c r="F356" s="154">
        <v>37</v>
      </c>
      <c r="G356" s="166">
        <f>F356*0.92</f>
        <v>34.04</v>
      </c>
      <c r="H356" s="166">
        <f>F356*0.9</f>
        <v>33.300000000000004</v>
      </c>
      <c r="I356" s="166">
        <f>F356*0.88</f>
        <v>32.56</v>
      </c>
      <c r="J356" s="166">
        <f>F356*0.86</f>
        <v>31.82</v>
      </c>
      <c r="K356" s="157">
        <f>F356*0.84</f>
        <v>31.08</v>
      </c>
      <c r="L356" s="157">
        <f>F356*0.82</f>
        <v>30.34</v>
      </c>
      <c r="M356" s="157">
        <f>F356*0.8</f>
        <v>29.6</v>
      </c>
    </row>
    <row r="357" spans="1:13" s="17" customFormat="1" ht="15.75" customHeight="1" thickBot="1">
      <c r="A357" s="120"/>
      <c r="B357" s="120"/>
      <c r="C357" s="334" t="s">
        <v>171</v>
      </c>
      <c r="D357" s="46" t="s">
        <v>105</v>
      </c>
      <c r="E357" s="120"/>
      <c r="F357" s="155"/>
      <c r="G357" s="160"/>
      <c r="H357" s="160"/>
      <c r="I357" s="160"/>
      <c r="J357" s="160"/>
      <c r="K357" s="158"/>
      <c r="L357" s="158"/>
      <c r="M357" s="158"/>
    </row>
    <row r="358" spans="1:13" s="17" customFormat="1" ht="15.75" customHeight="1" thickBot="1">
      <c r="A358" s="120"/>
      <c r="B358" s="120"/>
      <c r="C358" s="334"/>
      <c r="D358" s="46" t="s">
        <v>18</v>
      </c>
      <c r="E358" s="120"/>
      <c r="F358" s="155"/>
      <c r="G358" s="160"/>
      <c r="H358" s="160"/>
      <c r="I358" s="160"/>
      <c r="J358" s="160"/>
      <c r="K358" s="158"/>
      <c r="L358" s="158"/>
      <c r="M358" s="158"/>
    </row>
    <row r="359" spans="1:13" s="17" customFormat="1" ht="20.25" customHeight="1" thickBot="1">
      <c r="A359" s="259" t="s">
        <v>66</v>
      </c>
      <c r="B359" s="260"/>
      <c r="C359" s="260"/>
      <c r="D359" s="260"/>
      <c r="E359" s="260"/>
      <c r="F359" s="260"/>
      <c r="G359" s="260"/>
      <c r="H359" s="260"/>
      <c r="I359" s="260"/>
      <c r="J359" s="260"/>
      <c r="K359" s="260"/>
      <c r="L359" s="260"/>
      <c r="M359" s="260"/>
    </row>
    <row r="360" spans="1:13" s="17" customFormat="1" ht="16.5" customHeight="1" thickBot="1">
      <c r="A360" s="146" t="s">
        <v>9</v>
      </c>
      <c r="B360" s="146" t="s">
        <v>88</v>
      </c>
      <c r="C360" s="332"/>
      <c r="D360" s="63" t="s">
        <v>15</v>
      </c>
      <c r="E360" s="200" t="s">
        <v>23</v>
      </c>
      <c r="F360" s="154">
        <v>44.5</v>
      </c>
      <c r="G360" s="166">
        <f>F360*0.92</f>
        <v>40.940000000000005</v>
      </c>
      <c r="H360" s="166">
        <f>F360*0.9</f>
        <v>40.050000000000004</v>
      </c>
      <c r="I360" s="166">
        <f>F360*0.88</f>
        <v>39.160000000000004</v>
      </c>
      <c r="J360" s="166">
        <f>F360*0.86</f>
        <v>38.269999999999996</v>
      </c>
      <c r="K360" s="157">
        <f>F360*0.84</f>
        <v>37.379999999999995</v>
      </c>
      <c r="L360" s="157">
        <f>F360*0.82</f>
        <v>36.489999999999995</v>
      </c>
      <c r="M360" s="157">
        <f>F360*0.8</f>
        <v>35.6</v>
      </c>
    </row>
    <row r="361" spans="1:13" s="17" customFormat="1" ht="16.5" customHeight="1" thickBot="1">
      <c r="A361" s="120"/>
      <c r="B361" s="120"/>
      <c r="C361" s="94" t="s">
        <v>167</v>
      </c>
      <c r="D361" s="63" t="s">
        <v>28</v>
      </c>
      <c r="E361" s="201"/>
      <c r="F361" s="155"/>
      <c r="G361" s="160"/>
      <c r="H361" s="160"/>
      <c r="I361" s="160"/>
      <c r="J361" s="160"/>
      <c r="K361" s="158"/>
      <c r="L361" s="158"/>
      <c r="M361" s="158"/>
    </row>
    <row r="362" spans="1:13" s="17" customFormat="1" ht="16.5" customHeight="1" thickBot="1">
      <c r="A362" s="120"/>
      <c r="B362" s="120"/>
      <c r="C362" s="78" t="s">
        <v>160</v>
      </c>
      <c r="D362" s="46" t="s">
        <v>97</v>
      </c>
      <c r="E362" s="201"/>
      <c r="F362" s="155"/>
      <c r="G362" s="160"/>
      <c r="H362" s="160"/>
      <c r="I362" s="160"/>
      <c r="J362" s="160"/>
      <c r="K362" s="158"/>
      <c r="L362" s="158"/>
      <c r="M362" s="158"/>
    </row>
    <row r="363" spans="1:13" s="17" customFormat="1" ht="16.5" customHeight="1" thickBot="1">
      <c r="A363" s="120"/>
      <c r="B363" s="120"/>
      <c r="C363" s="333"/>
      <c r="D363" s="46" t="s">
        <v>27</v>
      </c>
      <c r="E363" s="201"/>
      <c r="F363" s="155"/>
      <c r="G363" s="160"/>
      <c r="H363" s="160"/>
      <c r="I363" s="160"/>
      <c r="J363" s="160"/>
      <c r="K363" s="158"/>
      <c r="L363" s="158"/>
      <c r="M363" s="158"/>
    </row>
    <row r="364" spans="1:13" s="17" customFormat="1" ht="16.5" customHeight="1" thickBot="1">
      <c r="A364" s="121"/>
      <c r="B364" s="121"/>
      <c r="C364" s="334"/>
      <c r="D364" s="21" t="s">
        <v>16</v>
      </c>
      <c r="E364" s="202"/>
      <c r="F364" s="156"/>
      <c r="G364" s="212"/>
      <c r="H364" s="212"/>
      <c r="I364" s="212"/>
      <c r="J364" s="212"/>
      <c r="K364" s="159"/>
      <c r="L364" s="159"/>
      <c r="M364" s="159"/>
    </row>
    <row r="365" spans="1:13" s="17" customFormat="1" ht="16.5" customHeight="1" thickBot="1">
      <c r="A365" s="146" t="s">
        <v>9</v>
      </c>
      <c r="B365" s="146" t="s">
        <v>88</v>
      </c>
      <c r="C365" s="332"/>
      <c r="D365" s="20" t="s">
        <v>15</v>
      </c>
      <c r="E365" s="200" t="s">
        <v>23</v>
      </c>
      <c r="F365" s="154">
        <v>48.5</v>
      </c>
      <c r="G365" s="166">
        <f>F365*0.92</f>
        <v>44.620000000000005</v>
      </c>
      <c r="H365" s="166">
        <f>F365*0.9</f>
        <v>43.65</v>
      </c>
      <c r="I365" s="166">
        <f>F365*0.88</f>
        <v>42.68</v>
      </c>
      <c r="J365" s="166">
        <f>F365*0.86</f>
        <v>41.71</v>
      </c>
      <c r="K365" s="157">
        <f>F365*0.84</f>
        <v>40.74</v>
      </c>
      <c r="L365" s="157">
        <f>F365*0.82</f>
        <v>39.769999999999996</v>
      </c>
      <c r="M365" s="157">
        <f>F365*0.8</f>
        <v>38.800000000000004</v>
      </c>
    </row>
    <row r="366" spans="1:13" s="17" customFormat="1" ht="16.5" customHeight="1" thickBot="1">
      <c r="A366" s="120"/>
      <c r="B366" s="120"/>
      <c r="C366" s="80" t="s">
        <v>161</v>
      </c>
      <c r="D366" s="20" t="s">
        <v>28</v>
      </c>
      <c r="E366" s="201"/>
      <c r="F366" s="155"/>
      <c r="G366" s="160"/>
      <c r="H366" s="160"/>
      <c r="I366" s="160"/>
      <c r="J366" s="160"/>
      <c r="K366" s="158"/>
      <c r="L366" s="158"/>
      <c r="M366" s="158"/>
    </row>
    <row r="367" spans="1:13" s="17" customFormat="1" ht="12.75" customHeight="1" thickBot="1">
      <c r="A367" s="120"/>
      <c r="B367" s="120"/>
      <c r="C367" s="80"/>
      <c r="D367" s="46" t="s">
        <v>97</v>
      </c>
      <c r="E367" s="201"/>
      <c r="F367" s="155"/>
      <c r="G367" s="160"/>
      <c r="H367" s="160"/>
      <c r="I367" s="160"/>
      <c r="J367" s="160"/>
      <c r="K367" s="158"/>
      <c r="L367" s="158"/>
      <c r="M367" s="158"/>
    </row>
    <row r="368" spans="1:13" s="17" customFormat="1" ht="15" customHeight="1" thickBot="1">
      <c r="A368" s="120"/>
      <c r="B368" s="120"/>
      <c r="C368" s="80" t="s">
        <v>162</v>
      </c>
      <c r="D368" s="18" t="s">
        <v>27</v>
      </c>
      <c r="E368" s="201"/>
      <c r="F368" s="155"/>
      <c r="G368" s="160"/>
      <c r="H368" s="160"/>
      <c r="I368" s="160"/>
      <c r="J368" s="160"/>
      <c r="K368" s="158"/>
      <c r="L368" s="158"/>
      <c r="M368" s="158"/>
    </row>
    <row r="369" spans="1:13" s="17" customFormat="1" ht="16.5" customHeight="1" thickBot="1">
      <c r="A369" s="121"/>
      <c r="B369" s="121"/>
      <c r="C369" s="334"/>
      <c r="D369" s="21" t="s">
        <v>16</v>
      </c>
      <c r="E369" s="202"/>
      <c r="F369" s="156"/>
      <c r="G369" s="212"/>
      <c r="H369" s="212"/>
      <c r="I369" s="212"/>
      <c r="J369" s="212"/>
      <c r="K369" s="159"/>
      <c r="L369" s="159"/>
      <c r="M369" s="159"/>
    </row>
    <row r="370" spans="1:13" s="17" customFormat="1" ht="20.25" customHeight="1" thickBot="1">
      <c r="A370" s="146" t="s">
        <v>129</v>
      </c>
      <c r="B370" s="146" t="s">
        <v>130</v>
      </c>
      <c r="C370" s="94" t="s">
        <v>167</v>
      </c>
      <c r="D370" s="146" t="s">
        <v>72</v>
      </c>
      <c r="E370" s="146" t="s">
        <v>23</v>
      </c>
      <c r="F370" s="149">
        <v>47</v>
      </c>
      <c r="G370" s="58">
        <f>F370*0.92</f>
        <v>43.24</v>
      </c>
      <c r="H370" s="58">
        <f>F370*0.9</f>
        <v>42.300000000000004</v>
      </c>
      <c r="I370" s="58">
        <f>F370*0.88</f>
        <v>41.36</v>
      </c>
      <c r="J370" s="58">
        <f>F370*0.86</f>
        <v>40.42</v>
      </c>
      <c r="K370" s="59">
        <f>F370*0.84</f>
        <v>39.479999999999997</v>
      </c>
      <c r="L370" s="60">
        <f>F370*0.82</f>
        <v>38.54</v>
      </c>
      <c r="M370" s="59">
        <f>F370*0.8</f>
        <v>37.6</v>
      </c>
    </row>
    <row r="371" spans="1:13" s="17" customFormat="1" ht="21" customHeight="1">
      <c r="A371" s="120"/>
      <c r="B371" s="120"/>
      <c r="C371" s="94" t="s">
        <v>160</v>
      </c>
      <c r="D371" s="120"/>
      <c r="E371" s="120"/>
      <c r="F371" s="123"/>
      <c r="G371" s="88"/>
      <c r="H371" s="88"/>
      <c r="I371" s="88"/>
      <c r="J371" s="88"/>
      <c r="K371" s="90"/>
      <c r="L371" s="90"/>
      <c r="M371" s="90"/>
    </row>
    <row r="372" spans="1:13" s="17" customFormat="1" ht="21" customHeight="1">
      <c r="A372" s="319" t="s">
        <v>131</v>
      </c>
      <c r="B372" s="319" t="s">
        <v>130</v>
      </c>
      <c r="C372" s="78" t="s">
        <v>161</v>
      </c>
      <c r="D372" s="319" t="s">
        <v>72</v>
      </c>
      <c r="E372" s="319" t="s">
        <v>23</v>
      </c>
      <c r="F372" s="288">
        <v>52</v>
      </c>
      <c r="G372" s="245">
        <f>F372*0.92</f>
        <v>47.84</v>
      </c>
      <c r="H372" s="245">
        <f>F372*0.9</f>
        <v>46.800000000000004</v>
      </c>
      <c r="I372" s="245">
        <f>F372*0.88</f>
        <v>45.76</v>
      </c>
      <c r="J372" s="245">
        <f>F372*0.86</f>
        <v>44.72</v>
      </c>
      <c r="K372" s="246">
        <f>F372*0.84</f>
        <v>43.68</v>
      </c>
      <c r="L372" s="246">
        <f>F372*0.82</f>
        <v>42.64</v>
      </c>
      <c r="M372" s="246">
        <f>F372*0.8</f>
        <v>41.6</v>
      </c>
    </row>
    <row r="373" spans="1:13" s="17" customFormat="1" ht="24" customHeight="1" thickBot="1">
      <c r="A373" s="319"/>
      <c r="B373" s="319"/>
      <c r="C373" s="78" t="s">
        <v>162</v>
      </c>
      <c r="D373" s="319"/>
      <c r="E373" s="319"/>
      <c r="F373" s="288"/>
      <c r="G373" s="245"/>
      <c r="H373" s="245"/>
      <c r="I373" s="245"/>
      <c r="J373" s="245"/>
      <c r="K373" s="246"/>
      <c r="L373" s="246"/>
      <c r="M373" s="246"/>
    </row>
    <row r="374" spans="1:13" ht="19.5" customHeight="1">
      <c r="A374" s="28"/>
      <c r="B374" s="25"/>
      <c r="C374" s="25"/>
      <c r="D374" s="25"/>
      <c r="E374" s="25"/>
      <c r="F374" s="27"/>
      <c r="G374" s="27"/>
      <c r="H374" s="27"/>
      <c r="I374" s="27"/>
      <c r="J374" s="27"/>
      <c r="K374" s="153" t="s">
        <v>173</v>
      </c>
      <c r="L374" s="153"/>
      <c r="M374" s="153"/>
    </row>
    <row r="375" spans="1:13" ht="23.25" customHeight="1">
      <c r="A375" s="29"/>
      <c r="B375" s="30"/>
      <c r="C375" s="30"/>
      <c r="D375" s="30"/>
      <c r="E375" s="29"/>
      <c r="F375" s="31" t="s">
        <v>58</v>
      </c>
      <c r="G375" s="30"/>
      <c r="H375" s="30"/>
      <c r="I375" s="30"/>
      <c r="J375" s="29"/>
      <c r="K375" s="29"/>
      <c r="L375" s="29"/>
      <c r="M375" s="8"/>
    </row>
    <row r="376" spans="1:13" ht="9" customHeight="1">
      <c r="A376" s="232" t="s">
        <v>132</v>
      </c>
      <c r="B376" s="232"/>
      <c r="C376" s="232"/>
      <c r="D376" s="232"/>
      <c r="E376" s="232"/>
      <c r="F376" s="232"/>
      <c r="G376" s="232"/>
      <c r="H376" s="232"/>
      <c r="I376" s="232"/>
      <c r="J376" s="232"/>
      <c r="K376" s="232"/>
      <c r="L376" s="232"/>
      <c r="M376" s="232"/>
    </row>
    <row r="377" spans="1:13" ht="29.25" customHeight="1">
      <c r="A377" s="232"/>
      <c r="B377" s="232"/>
      <c r="C377" s="232"/>
      <c r="D377" s="232"/>
      <c r="E377" s="232"/>
      <c r="F377" s="232"/>
      <c r="G377" s="232"/>
      <c r="H377" s="232"/>
      <c r="I377" s="232"/>
      <c r="J377" s="232"/>
      <c r="K377" s="232"/>
      <c r="L377" s="232"/>
      <c r="M377" s="232"/>
    </row>
    <row r="378" spans="1:13" ht="21.75" customHeight="1">
      <c r="A378" s="6"/>
      <c r="B378" s="5"/>
      <c r="C378" s="171" t="s">
        <v>59</v>
      </c>
      <c r="D378" s="172"/>
      <c r="E378" s="172"/>
      <c r="F378" s="173"/>
      <c r="G378" s="171" t="s">
        <v>60</v>
      </c>
      <c r="H378" s="172"/>
      <c r="I378" s="172"/>
      <c r="J378" s="173"/>
      <c r="K378" s="6"/>
      <c r="L378" s="6"/>
      <c r="M378" s="8"/>
    </row>
    <row r="379" spans="1:13" ht="26.25" customHeight="1">
      <c r="A379" s="6"/>
      <c r="B379" s="5"/>
      <c r="C379" s="167" t="s">
        <v>61</v>
      </c>
      <c r="D379" s="168"/>
      <c r="E379" s="168"/>
      <c r="F379" s="169"/>
      <c r="G379" s="163">
        <v>8</v>
      </c>
      <c r="H379" s="164"/>
      <c r="I379" s="164"/>
      <c r="J379" s="165"/>
      <c r="K379" s="6"/>
      <c r="L379" s="6"/>
      <c r="M379" s="8"/>
    </row>
    <row r="380" spans="1:13" ht="26.25" customHeight="1">
      <c r="A380" s="6"/>
      <c r="B380" s="5"/>
      <c r="C380" s="167" t="s">
        <v>50</v>
      </c>
      <c r="D380" s="168"/>
      <c r="E380" s="168"/>
      <c r="F380" s="169"/>
      <c r="G380" s="163">
        <v>10</v>
      </c>
      <c r="H380" s="164"/>
      <c r="I380" s="164"/>
      <c r="J380" s="165"/>
      <c r="K380" s="6"/>
      <c r="L380" s="6"/>
      <c r="M380" s="8"/>
    </row>
    <row r="381" spans="1:13" ht="26.25" customHeight="1">
      <c r="A381" s="6"/>
      <c r="B381" s="5"/>
      <c r="C381" s="167" t="s">
        <v>51</v>
      </c>
      <c r="D381" s="168"/>
      <c r="E381" s="168"/>
      <c r="F381" s="169"/>
      <c r="G381" s="163">
        <v>12</v>
      </c>
      <c r="H381" s="164"/>
      <c r="I381" s="164"/>
      <c r="J381" s="165"/>
      <c r="K381" s="6"/>
      <c r="L381" s="6"/>
      <c r="M381" s="8"/>
    </row>
    <row r="382" spans="1:13" ht="26.25" customHeight="1">
      <c r="A382" s="6"/>
      <c r="B382" s="5"/>
      <c r="C382" s="167" t="s">
        <v>52</v>
      </c>
      <c r="D382" s="168"/>
      <c r="E382" s="168"/>
      <c r="F382" s="169"/>
      <c r="G382" s="163">
        <v>14</v>
      </c>
      <c r="H382" s="164"/>
      <c r="I382" s="164"/>
      <c r="J382" s="165"/>
      <c r="K382" s="6"/>
      <c r="L382" s="6"/>
      <c r="M382" s="8"/>
    </row>
    <row r="383" spans="1:13" ht="26.25" customHeight="1">
      <c r="A383" s="6"/>
      <c r="B383" s="5"/>
      <c r="C383" s="167" t="s">
        <v>53</v>
      </c>
      <c r="D383" s="168"/>
      <c r="E383" s="168"/>
      <c r="F383" s="169"/>
      <c r="G383" s="163">
        <v>16</v>
      </c>
      <c r="H383" s="164"/>
      <c r="I383" s="164"/>
      <c r="J383" s="165"/>
      <c r="K383" s="6"/>
      <c r="L383" s="6"/>
      <c r="M383" s="8"/>
    </row>
    <row r="384" spans="1:13" ht="26.25" customHeight="1">
      <c r="A384" s="6"/>
      <c r="B384" s="5"/>
      <c r="C384" s="167" t="s">
        <v>54</v>
      </c>
      <c r="D384" s="168"/>
      <c r="E384" s="168"/>
      <c r="F384" s="169"/>
      <c r="G384" s="163">
        <v>18</v>
      </c>
      <c r="H384" s="164"/>
      <c r="I384" s="164"/>
      <c r="J384" s="165"/>
      <c r="K384" s="6"/>
      <c r="L384" s="6"/>
      <c r="M384" s="8"/>
    </row>
    <row r="385" spans="1:13" ht="26.25" customHeight="1">
      <c r="A385" s="6"/>
      <c r="B385" s="5"/>
      <c r="C385" s="167" t="s">
        <v>55</v>
      </c>
      <c r="D385" s="168"/>
      <c r="E385" s="168"/>
      <c r="F385" s="169"/>
      <c r="G385" s="163">
        <v>20</v>
      </c>
      <c r="H385" s="164"/>
      <c r="I385" s="164"/>
      <c r="J385" s="165"/>
      <c r="K385" s="6"/>
      <c r="L385" s="6"/>
      <c r="M385" s="8"/>
    </row>
    <row r="386" spans="1:13" ht="19.5" customHeight="1">
      <c r="A386" s="13" t="s">
        <v>30</v>
      </c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7"/>
    </row>
    <row r="387" spans="1:13" ht="17.25" customHeight="1">
      <c r="A387" s="13" t="s">
        <v>45</v>
      </c>
      <c r="B387" s="14"/>
      <c r="C387" s="14"/>
      <c r="D387" s="14"/>
      <c r="E387" s="14"/>
      <c r="F387" s="13"/>
      <c r="G387" s="14"/>
      <c r="H387" s="14"/>
      <c r="I387" s="14" t="s">
        <v>31</v>
      </c>
      <c r="J387" s="14"/>
      <c r="K387" s="14"/>
      <c r="L387" s="14"/>
      <c r="M387" s="7"/>
    </row>
    <row r="388" spans="1:13" ht="18.75" customHeight="1">
      <c r="A388" s="24" t="s">
        <v>101</v>
      </c>
      <c r="B388" s="4"/>
      <c r="C388" s="4"/>
      <c r="D388" s="4"/>
      <c r="E388" s="4"/>
      <c r="F388" s="25"/>
      <c r="G388" s="25"/>
      <c r="H388" s="25"/>
      <c r="I388" s="25"/>
      <c r="J388" s="25"/>
      <c r="K388" s="25"/>
      <c r="L388" s="25"/>
      <c r="M388" s="26"/>
    </row>
    <row r="389" spans="1:13" ht="18.75" customHeight="1" thickBot="1">
      <c r="A389" s="28" t="s">
        <v>96</v>
      </c>
      <c r="B389" s="4"/>
      <c r="C389" s="4"/>
      <c r="D389" s="4"/>
      <c r="E389" s="4"/>
      <c r="F389" s="25"/>
      <c r="G389" s="25"/>
      <c r="H389" s="25"/>
      <c r="I389" s="25"/>
      <c r="J389" s="25"/>
      <c r="K389" s="25"/>
      <c r="L389" s="25"/>
      <c r="M389" s="26"/>
    </row>
    <row r="390" spans="1:13" ht="19.5" customHeight="1" thickBot="1">
      <c r="A390" s="28"/>
      <c r="B390" s="25"/>
      <c r="C390" s="25"/>
      <c r="D390" s="25"/>
      <c r="E390" s="25"/>
      <c r="F390" s="27"/>
      <c r="G390" s="27"/>
      <c r="H390" s="27"/>
      <c r="I390" s="27"/>
      <c r="J390" s="27"/>
      <c r="K390" s="153" t="s">
        <v>189</v>
      </c>
      <c r="L390" s="153"/>
      <c r="M390" s="153"/>
    </row>
    <row r="391" spans="1:13" s="17" customFormat="1" ht="15.75" customHeight="1">
      <c r="A391" s="51"/>
      <c r="B391" s="51"/>
      <c r="C391" s="51"/>
      <c r="D391" s="51"/>
      <c r="E391" s="51"/>
      <c r="F391" s="49"/>
      <c r="G391" s="153"/>
      <c r="H391" s="153"/>
      <c r="I391" s="153"/>
      <c r="J391" s="49"/>
    </row>
  </sheetData>
  <mergeCells count="788">
    <mergeCell ref="B135:B137"/>
    <mergeCell ref="D135:D137"/>
    <mergeCell ref="E135:E137"/>
    <mergeCell ref="A119:M119"/>
    <mergeCell ref="K374:M374"/>
    <mergeCell ref="G333:G335"/>
    <mergeCell ref="H333:H335"/>
    <mergeCell ref="I333:I335"/>
    <mergeCell ref="J333:J335"/>
    <mergeCell ref="K333:K335"/>
    <mergeCell ref="L333:L335"/>
    <mergeCell ref="M333:M335"/>
    <mergeCell ref="A120:A123"/>
    <mergeCell ref="B120:B123"/>
    <mergeCell ref="D120:D123"/>
    <mergeCell ref="E120:E123"/>
    <mergeCell ref="A124:A127"/>
    <mergeCell ref="B124:B127"/>
    <mergeCell ref="D124:D127"/>
    <mergeCell ref="E124:E127"/>
    <mergeCell ref="A128:A131"/>
    <mergeCell ref="B128:B131"/>
    <mergeCell ref="D128:D131"/>
    <mergeCell ref="E128:E131"/>
    <mergeCell ref="A132:A134"/>
    <mergeCell ref="B132:B134"/>
    <mergeCell ref="D132:D134"/>
    <mergeCell ref="E132:E134"/>
    <mergeCell ref="A135:A137"/>
    <mergeCell ref="G372:G373"/>
    <mergeCell ref="H372:H373"/>
    <mergeCell ref="I372:I373"/>
    <mergeCell ref="J372:J373"/>
    <mergeCell ref="K372:K373"/>
    <mergeCell ref="L372:L373"/>
    <mergeCell ref="M372:M373"/>
    <mergeCell ref="G47:I47"/>
    <mergeCell ref="K47:M47"/>
    <mergeCell ref="I49:M49"/>
    <mergeCell ref="L50:M50"/>
    <mergeCell ref="G51:M51"/>
    <mergeCell ref="G52:G54"/>
    <mergeCell ref="H52:H54"/>
    <mergeCell ref="I52:I54"/>
    <mergeCell ref="J52:J54"/>
    <mergeCell ref="K52:K54"/>
    <mergeCell ref="L52:L54"/>
    <mergeCell ref="M52:M54"/>
    <mergeCell ref="G328:I328"/>
    <mergeCell ref="K328:M328"/>
    <mergeCell ref="I330:M330"/>
    <mergeCell ref="L331:M331"/>
    <mergeCell ref="G332:M332"/>
    <mergeCell ref="C354:C355"/>
    <mergeCell ref="A370:A371"/>
    <mergeCell ref="B370:B371"/>
    <mergeCell ref="D370:D371"/>
    <mergeCell ref="E370:E371"/>
    <mergeCell ref="F370:F371"/>
    <mergeCell ref="A372:A373"/>
    <mergeCell ref="B372:B373"/>
    <mergeCell ref="D372:D373"/>
    <mergeCell ref="E372:E373"/>
    <mergeCell ref="F372:F373"/>
    <mergeCell ref="A332:A335"/>
    <mergeCell ref="B332:B335"/>
    <mergeCell ref="C332:C335"/>
    <mergeCell ref="D332:D335"/>
    <mergeCell ref="E332:E335"/>
    <mergeCell ref="F332:F335"/>
    <mergeCell ref="A228:A229"/>
    <mergeCell ref="B228:B229"/>
    <mergeCell ref="D228:D229"/>
    <mergeCell ref="E228:E229"/>
    <mergeCell ref="F228:F229"/>
    <mergeCell ref="G228:G229"/>
    <mergeCell ref="H228:H229"/>
    <mergeCell ref="I228:I229"/>
    <mergeCell ref="J228:J229"/>
    <mergeCell ref="A225:A226"/>
    <mergeCell ref="B225:B226"/>
    <mergeCell ref="D225:D226"/>
    <mergeCell ref="E225:E226"/>
    <mergeCell ref="F225:F226"/>
    <mergeCell ref="G225:G226"/>
    <mergeCell ref="H225:H226"/>
    <mergeCell ref="I225:I226"/>
    <mergeCell ref="J225:J226"/>
    <mergeCell ref="A178:A180"/>
    <mergeCell ref="B178:B180"/>
    <mergeCell ref="D178:D180"/>
    <mergeCell ref="E178:E180"/>
    <mergeCell ref="F178:F180"/>
    <mergeCell ref="G178:G180"/>
    <mergeCell ref="H178:H180"/>
    <mergeCell ref="I178:I180"/>
    <mergeCell ref="J178:J180"/>
    <mergeCell ref="A151:A154"/>
    <mergeCell ref="B151:B154"/>
    <mergeCell ref="D151:D154"/>
    <mergeCell ref="E151:E154"/>
    <mergeCell ref="F151:F154"/>
    <mergeCell ref="G151:G154"/>
    <mergeCell ref="H151:H154"/>
    <mergeCell ref="I151:I154"/>
    <mergeCell ref="J151:J154"/>
    <mergeCell ref="A147:A150"/>
    <mergeCell ref="B147:B150"/>
    <mergeCell ref="D147:D150"/>
    <mergeCell ref="E147:E150"/>
    <mergeCell ref="F147:F150"/>
    <mergeCell ref="G147:G150"/>
    <mergeCell ref="H147:H150"/>
    <mergeCell ref="I147:I150"/>
    <mergeCell ref="J147:J150"/>
    <mergeCell ref="K103:K105"/>
    <mergeCell ref="L103:L105"/>
    <mergeCell ref="M103:M105"/>
    <mergeCell ref="D107:D108"/>
    <mergeCell ref="A106:A108"/>
    <mergeCell ref="B106:B108"/>
    <mergeCell ref="E106:E108"/>
    <mergeCell ref="F106:F108"/>
    <mergeCell ref="G106:G108"/>
    <mergeCell ref="H106:H108"/>
    <mergeCell ref="I106:I108"/>
    <mergeCell ref="J106:J108"/>
    <mergeCell ref="K106:K108"/>
    <mergeCell ref="L106:L108"/>
    <mergeCell ref="M106:M108"/>
    <mergeCell ref="A103:A105"/>
    <mergeCell ref="B103:B105"/>
    <mergeCell ref="D103:D105"/>
    <mergeCell ref="E103:E105"/>
    <mergeCell ref="F103:F105"/>
    <mergeCell ref="G103:G105"/>
    <mergeCell ref="H103:H105"/>
    <mergeCell ref="I103:I105"/>
    <mergeCell ref="J103:J105"/>
    <mergeCell ref="M87:M90"/>
    <mergeCell ref="C13:C14"/>
    <mergeCell ref="C16:C17"/>
    <mergeCell ref="C18:C19"/>
    <mergeCell ref="F18:F22"/>
    <mergeCell ref="G18:G22"/>
    <mergeCell ref="H18:H22"/>
    <mergeCell ref="I18:I22"/>
    <mergeCell ref="J18:J22"/>
    <mergeCell ref="K18:K22"/>
    <mergeCell ref="L18:L22"/>
    <mergeCell ref="M18:M22"/>
    <mergeCell ref="C21:C22"/>
    <mergeCell ref="C23:C24"/>
    <mergeCell ref="A13:A22"/>
    <mergeCell ref="B13:B22"/>
    <mergeCell ref="E13:E22"/>
    <mergeCell ref="A51:A54"/>
    <mergeCell ref="A87:A94"/>
    <mergeCell ref="B87:B94"/>
    <mergeCell ref="E87:E94"/>
    <mergeCell ref="F87:F90"/>
    <mergeCell ref="G87:G90"/>
    <mergeCell ref="H87:H90"/>
    <mergeCell ref="I87:I90"/>
    <mergeCell ref="J87:J90"/>
    <mergeCell ref="A79:A86"/>
    <mergeCell ref="B79:B86"/>
    <mergeCell ref="E79:E86"/>
    <mergeCell ref="F79:F82"/>
    <mergeCell ref="G79:G82"/>
    <mergeCell ref="H79:H82"/>
    <mergeCell ref="I79:I82"/>
    <mergeCell ref="J79:J82"/>
    <mergeCell ref="A71:A78"/>
    <mergeCell ref="B71:B78"/>
    <mergeCell ref="E71:E78"/>
    <mergeCell ref="F71:F74"/>
    <mergeCell ref="G71:G74"/>
    <mergeCell ref="H71:H74"/>
    <mergeCell ref="I71:I74"/>
    <mergeCell ref="J71:J74"/>
    <mergeCell ref="A63:A70"/>
    <mergeCell ref="B63:B70"/>
    <mergeCell ref="C63:C70"/>
    <mergeCell ref="E63:E70"/>
    <mergeCell ref="F63:F66"/>
    <mergeCell ref="G63:G66"/>
    <mergeCell ref="H63:H66"/>
    <mergeCell ref="I63:I66"/>
    <mergeCell ref="J63:J66"/>
    <mergeCell ref="F67:F68"/>
    <mergeCell ref="G67:G68"/>
    <mergeCell ref="H67:H68"/>
    <mergeCell ref="I67:I68"/>
    <mergeCell ref="J67:J68"/>
    <mergeCell ref="M39:M42"/>
    <mergeCell ref="A55:A62"/>
    <mergeCell ref="B55:B62"/>
    <mergeCell ref="E55:E62"/>
    <mergeCell ref="F55:F58"/>
    <mergeCell ref="G55:G58"/>
    <mergeCell ref="H55:H58"/>
    <mergeCell ref="I55:I58"/>
    <mergeCell ref="J55:J58"/>
    <mergeCell ref="K55:K58"/>
    <mergeCell ref="L55:L58"/>
    <mergeCell ref="M55:M58"/>
    <mergeCell ref="B51:B54"/>
    <mergeCell ref="C51:C54"/>
    <mergeCell ref="D51:D54"/>
    <mergeCell ref="E51:E54"/>
    <mergeCell ref="F51:F54"/>
    <mergeCell ref="A155:A159"/>
    <mergeCell ref="B155:B159"/>
    <mergeCell ref="A164:A168"/>
    <mergeCell ref="A218:A223"/>
    <mergeCell ref="M263:M273"/>
    <mergeCell ref="M238:M241"/>
    <mergeCell ref="A31:A38"/>
    <mergeCell ref="B31:B38"/>
    <mergeCell ref="E31:E38"/>
    <mergeCell ref="F31:F34"/>
    <mergeCell ref="G31:G34"/>
    <mergeCell ref="H31:H34"/>
    <mergeCell ref="I31:I34"/>
    <mergeCell ref="J31:J34"/>
    <mergeCell ref="K31:K34"/>
    <mergeCell ref="L31:L34"/>
    <mergeCell ref="M31:M34"/>
    <mergeCell ref="A39:A46"/>
    <mergeCell ref="B39:B46"/>
    <mergeCell ref="E39:E46"/>
    <mergeCell ref="F39:F42"/>
    <mergeCell ref="G39:G42"/>
    <mergeCell ref="A234:A237"/>
    <mergeCell ref="B234:B237"/>
    <mergeCell ref="C234:C237"/>
    <mergeCell ref="D234:D237"/>
    <mergeCell ref="E234:E237"/>
    <mergeCell ref="F234:F237"/>
    <mergeCell ref="G234:M234"/>
    <mergeCell ref="G235:G237"/>
    <mergeCell ref="H235:H237"/>
    <mergeCell ref="I235:I237"/>
    <mergeCell ref="C336:C340"/>
    <mergeCell ref="E336:E340"/>
    <mergeCell ref="F336:F340"/>
    <mergeCell ref="G336:G340"/>
    <mergeCell ref="H336:H340"/>
    <mergeCell ref="E155:E159"/>
    <mergeCell ref="J336:J340"/>
    <mergeCell ref="G230:I230"/>
    <mergeCell ref="I232:M232"/>
    <mergeCell ref="L233:M233"/>
    <mergeCell ref="K178:K180"/>
    <mergeCell ref="L178:L180"/>
    <mergeCell ref="M178:M180"/>
    <mergeCell ref="K225:K226"/>
    <mergeCell ref="L225:L226"/>
    <mergeCell ref="M225:M226"/>
    <mergeCell ref="K228:K229"/>
    <mergeCell ref="L228:L229"/>
    <mergeCell ref="M228:M229"/>
    <mergeCell ref="A99:A102"/>
    <mergeCell ref="B99:B102"/>
    <mergeCell ref="C99:C102"/>
    <mergeCell ref="D99:D102"/>
    <mergeCell ref="E99:E102"/>
    <mergeCell ref="E109:E113"/>
    <mergeCell ref="B114:B118"/>
    <mergeCell ref="E114:E118"/>
    <mergeCell ref="F352:F355"/>
    <mergeCell ref="H218:H223"/>
    <mergeCell ref="G169:G172"/>
    <mergeCell ref="F238:F241"/>
    <mergeCell ref="H160:H163"/>
    <mergeCell ref="B352:B355"/>
    <mergeCell ref="F350:F351"/>
    <mergeCell ref="G352:G355"/>
    <mergeCell ref="G257:G262"/>
    <mergeCell ref="G249:G256"/>
    <mergeCell ref="G302:G308"/>
    <mergeCell ref="G322:G327"/>
    <mergeCell ref="G309:G321"/>
    <mergeCell ref="G164:G168"/>
    <mergeCell ref="F204:F210"/>
    <mergeCell ref="G191:G193"/>
    <mergeCell ref="H191:H193"/>
    <mergeCell ref="F274:F280"/>
    <mergeCell ref="G274:G280"/>
    <mergeCell ref="H274:H280"/>
    <mergeCell ref="E164:E168"/>
    <mergeCell ref="B218:B223"/>
    <mergeCell ref="H302:H308"/>
    <mergeCell ref="I322:I327"/>
    <mergeCell ref="M341:M345"/>
    <mergeCell ref="I336:I340"/>
    <mergeCell ref="J309:J321"/>
    <mergeCell ref="I309:I321"/>
    <mergeCell ref="A352:A355"/>
    <mergeCell ref="E242:E246"/>
    <mergeCell ref="B249:B256"/>
    <mergeCell ref="B263:B273"/>
    <mergeCell ref="C263:C273"/>
    <mergeCell ref="A263:A273"/>
    <mergeCell ref="B257:B262"/>
    <mergeCell ref="A302:A308"/>
    <mergeCell ref="A350:A351"/>
    <mergeCell ref="B350:B351"/>
    <mergeCell ref="A347:A349"/>
    <mergeCell ref="B347:B349"/>
    <mergeCell ref="A336:A340"/>
    <mergeCell ref="C309:C321"/>
    <mergeCell ref="A309:A321"/>
    <mergeCell ref="B309:B321"/>
    <mergeCell ref="E302:E308"/>
    <mergeCell ref="E247:E248"/>
    <mergeCell ref="H352:H355"/>
    <mergeCell ref="M352:M355"/>
    <mergeCell ref="L341:L345"/>
    <mergeCell ref="I341:I345"/>
    <mergeCell ref="J341:J345"/>
    <mergeCell ref="M309:M321"/>
    <mergeCell ref="K322:K327"/>
    <mergeCell ref="H322:H327"/>
    <mergeCell ref="H309:H321"/>
    <mergeCell ref="L309:L321"/>
    <mergeCell ref="L350:L351"/>
    <mergeCell ref="M350:M351"/>
    <mergeCell ref="I347:I349"/>
    <mergeCell ref="M247:M248"/>
    <mergeCell ref="J235:J237"/>
    <mergeCell ref="I263:I273"/>
    <mergeCell ref="J322:J327"/>
    <mergeCell ref="J247:J248"/>
    <mergeCell ref="H263:H273"/>
    <mergeCell ref="L247:L248"/>
    <mergeCell ref="J347:J349"/>
    <mergeCell ref="L249:L256"/>
    <mergeCell ref="L263:L273"/>
    <mergeCell ref="M302:M308"/>
    <mergeCell ref="M257:M262"/>
    <mergeCell ref="A346:M346"/>
    <mergeCell ref="B302:B308"/>
    <mergeCell ref="C322:C327"/>
    <mergeCell ref="F341:F345"/>
    <mergeCell ref="K341:K345"/>
    <mergeCell ref="M249:M256"/>
    <mergeCell ref="L302:L308"/>
    <mergeCell ref="L257:L262"/>
    <mergeCell ref="K230:M230"/>
    <mergeCell ref="L336:L340"/>
    <mergeCell ref="M336:M340"/>
    <mergeCell ref="J200:J203"/>
    <mergeCell ref="J143:J145"/>
    <mergeCell ref="K247:K248"/>
    <mergeCell ref="L322:L327"/>
    <mergeCell ref="L242:L246"/>
    <mergeCell ref="M181:M185"/>
    <mergeCell ref="L211:L217"/>
    <mergeCell ref="M218:M223"/>
    <mergeCell ref="I188:M188"/>
    <mergeCell ref="L189:M189"/>
    <mergeCell ref="I247:I248"/>
    <mergeCell ref="L238:L241"/>
    <mergeCell ref="M242:M246"/>
    <mergeCell ref="I242:I246"/>
    <mergeCell ref="J242:J246"/>
    <mergeCell ref="K235:K237"/>
    <mergeCell ref="L235:L237"/>
    <mergeCell ref="M235:M237"/>
    <mergeCell ref="K257:K262"/>
    <mergeCell ref="F109:F113"/>
    <mergeCell ref="I109:I113"/>
    <mergeCell ref="M109:M113"/>
    <mergeCell ref="I164:I168"/>
    <mergeCell ref="K218:K223"/>
    <mergeCell ref="J218:J223"/>
    <mergeCell ref="G186:I186"/>
    <mergeCell ref="K186:M186"/>
    <mergeCell ref="G173:G177"/>
    <mergeCell ref="H173:H177"/>
    <mergeCell ref="I173:I177"/>
    <mergeCell ref="J173:J177"/>
    <mergeCell ref="H242:H246"/>
    <mergeCell ref="K147:K150"/>
    <mergeCell ref="L147:L150"/>
    <mergeCell ref="M147:M150"/>
    <mergeCell ref="K151:K154"/>
    <mergeCell ref="L151:L154"/>
    <mergeCell ref="M151:M154"/>
    <mergeCell ref="G160:G163"/>
    <mergeCell ref="I97:M97"/>
    <mergeCell ref="L98:M98"/>
    <mergeCell ref="L160:L163"/>
    <mergeCell ref="M160:M163"/>
    <mergeCell ref="F155:F159"/>
    <mergeCell ref="G155:G159"/>
    <mergeCell ref="H155:H159"/>
    <mergeCell ref="I155:I159"/>
    <mergeCell ref="J155:J159"/>
    <mergeCell ref="I160:I163"/>
    <mergeCell ref="F160:F163"/>
    <mergeCell ref="J204:J210"/>
    <mergeCell ref="M204:M210"/>
    <mergeCell ref="J164:J168"/>
    <mergeCell ref="M164:M168"/>
    <mergeCell ref="M143:M145"/>
    <mergeCell ref="K164:K168"/>
    <mergeCell ref="J109:J113"/>
    <mergeCell ref="K63:K66"/>
    <mergeCell ref="L63:L66"/>
    <mergeCell ref="M63:M66"/>
    <mergeCell ref="K67:K68"/>
    <mergeCell ref="L67:L68"/>
    <mergeCell ref="M67:M68"/>
    <mergeCell ref="K71:K74"/>
    <mergeCell ref="L71:L74"/>
    <mergeCell ref="M71:M74"/>
    <mergeCell ref="K79:K82"/>
    <mergeCell ref="L79:L82"/>
    <mergeCell ref="M79:M82"/>
    <mergeCell ref="K87:K90"/>
    <mergeCell ref="L87:L90"/>
    <mergeCell ref="K200:K203"/>
    <mergeCell ref="L200:L203"/>
    <mergeCell ref="M200:M203"/>
    <mergeCell ref="K173:K177"/>
    <mergeCell ref="L173:L177"/>
    <mergeCell ref="M173:M177"/>
    <mergeCell ref="K143:K145"/>
    <mergeCell ref="L143:L145"/>
    <mergeCell ref="J194:J199"/>
    <mergeCell ref="K194:K199"/>
    <mergeCell ref="L194:L199"/>
    <mergeCell ref="M194:M199"/>
    <mergeCell ref="L365:L369"/>
    <mergeCell ref="I350:I351"/>
    <mergeCell ref="G347:G349"/>
    <mergeCell ref="K352:K355"/>
    <mergeCell ref="I352:I355"/>
    <mergeCell ref="J350:J351"/>
    <mergeCell ref="K347:K349"/>
    <mergeCell ref="I302:I308"/>
    <mergeCell ref="J352:J355"/>
    <mergeCell ref="L360:L364"/>
    <mergeCell ref="H350:H351"/>
    <mergeCell ref="L347:L349"/>
    <mergeCell ref="G281:I281"/>
    <mergeCell ref="K281:M281"/>
    <mergeCell ref="I283:M283"/>
    <mergeCell ref="K302:K308"/>
    <mergeCell ref="L352:L355"/>
    <mergeCell ref="K350:K351"/>
    <mergeCell ref="L356:L358"/>
    <mergeCell ref="K356:K358"/>
    <mergeCell ref="K365:K369"/>
    <mergeCell ref="J365:J369"/>
    <mergeCell ref="H347:H349"/>
    <mergeCell ref="H341:H345"/>
    <mergeCell ref="J360:J364"/>
    <mergeCell ref="I360:I364"/>
    <mergeCell ref="H360:H364"/>
    <mergeCell ref="A359:M359"/>
    <mergeCell ref="F356:F358"/>
    <mergeCell ref="G356:G358"/>
    <mergeCell ref="H356:H358"/>
    <mergeCell ref="M356:M358"/>
    <mergeCell ref="K360:K364"/>
    <mergeCell ref="M360:M364"/>
    <mergeCell ref="B356:B358"/>
    <mergeCell ref="G360:G364"/>
    <mergeCell ref="E257:E262"/>
    <mergeCell ref="G204:G210"/>
    <mergeCell ref="G218:G223"/>
    <mergeCell ref="E181:E185"/>
    <mergeCell ref="E211:E217"/>
    <mergeCell ref="B247:B248"/>
    <mergeCell ref="C247:C248"/>
    <mergeCell ref="A227:M227"/>
    <mergeCell ref="M114:M118"/>
    <mergeCell ref="M155:M159"/>
    <mergeCell ref="K204:K210"/>
    <mergeCell ref="M211:M217"/>
    <mergeCell ref="I211:I217"/>
    <mergeCell ref="M169:M172"/>
    <mergeCell ref="K181:K185"/>
    <mergeCell ref="M27:M30"/>
    <mergeCell ref="E23:E26"/>
    <mergeCell ref="G23:G26"/>
    <mergeCell ref="H23:H26"/>
    <mergeCell ref="F23:F26"/>
    <mergeCell ref="I204:I210"/>
    <mergeCell ref="H204:H210"/>
    <mergeCell ref="F99:F102"/>
    <mergeCell ref="K155:K159"/>
    <mergeCell ref="L155:L159"/>
    <mergeCell ref="K160:K163"/>
    <mergeCell ref="G114:G118"/>
    <mergeCell ref="H114:H118"/>
    <mergeCell ref="I114:I118"/>
    <mergeCell ref="J160:J163"/>
    <mergeCell ref="K95:M95"/>
    <mergeCell ref="H164:H168"/>
    <mergeCell ref="I169:I172"/>
    <mergeCell ref="J181:J185"/>
    <mergeCell ref="K138:M138"/>
    <mergeCell ref="I140:M140"/>
    <mergeCell ref="L141:M141"/>
    <mergeCell ref="F114:F118"/>
    <mergeCell ref="K169:K172"/>
    <mergeCell ref="J169:J172"/>
    <mergeCell ref="H27:H30"/>
    <mergeCell ref="L13:L17"/>
    <mergeCell ref="H13:H17"/>
    <mergeCell ref="J13:J17"/>
    <mergeCell ref="E27:E30"/>
    <mergeCell ref="J27:J30"/>
    <mergeCell ref="G27:G30"/>
    <mergeCell ref="F27:F30"/>
    <mergeCell ref="I13:I17"/>
    <mergeCell ref="G13:G17"/>
    <mergeCell ref="F13:F17"/>
    <mergeCell ref="K27:K30"/>
    <mergeCell ref="C27:C30"/>
    <mergeCell ref="L27:L30"/>
    <mergeCell ref="H39:H42"/>
    <mergeCell ref="I39:I42"/>
    <mergeCell ref="J39:J42"/>
    <mergeCell ref="K39:K42"/>
    <mergeCell ref="L39:L42"/>
    <mergeCell ref="G99:M99"/>
    <mergeCell ref="G100:G102"/>
    <mergeCell ref="H100:H102"/>
    <mergeCell ref="I100:I102"/>
    <mergeCell ref="J100:J102"/>
    <mergeCell ref="K100:K102"/>
    <mergeCell ref="L100:L102"/>
    <mergeCell ref="M100:M102"/>
    <mergeCell ref="G109:G113"/>
    <mergeCell ref="H109:H113"/>
    <mergeCell ref="K114:K118"/>
    <mergeCell ref="L114:L118"/>
    <mergeCell ref="J114:J118"/>
    <mergeCell ref="K109:K113"/>
    <mergeCell ref="L109:L113"/>
    <mergeCell ref="G95:I95"/>
    <mergeCell ref="A7:E7"/>
    <mergeCell ref="A12:M12"/>
    <mergeCell ref="F218:F223"/>
    <mergeCell ref="G211:G217"/>
    <mergeCell ref="H211:H217"/>
    <mergeCell ref="B181:B185"/>
    <mergeCell ref="B211:B217"/>
    <mergeCell ref="F181:F185"/>
    <mergeCell ref="A181:A185"/>
    <mergeCell ref="B160:B163"/>
    <mergeCell ref="B164:B168"/>
    <mergeCell ref="B169:B172"/>
    <mergeCell ref="A146:M146"/>
    <mergeCell ref="F169:F172"/>
    <mergeCell ref="L164:L168"/>
    <mergeCell ref="L169:L172"/>
    <mergeCell ref="I218:I223"/>
    <mergeCell ref="G181:G185"/>
    <mergeCell ref="H169:H172"/>
    <mergeCell ref="B204:B210"/>
    <mergeCell ref="F164:F168"/>
    <mergeCell ref="C381:F381"/>
    <mergeCell ref="G381:J381"/>
    <mergeCell ref="J356:J358"/>
    <mergeCell ref="G365:G369"/>
    <mergeCell ref="C384:F384"/>
    <mergeCell ref="C385:F385"/>
    <mergeCell ref="C383:F383"/>
    <mergeCell ref="C382:F382"/>
    <mergeCell ref="G382:J382"/>
    <mergeCell ref="A376:M377"/>
    <mergeCell ref="A365:A369"/>
    <mergeCell ref="E356:E358"/>
    <mergeCell ref="H365:H369"/>
    <mergeCell ref="I365:I369"/>
    <mergeCell ref="A360:A364"/>
    <mergeCell ref="E360:E364"/>
    <mergeCell ref="F360:F364"/>
    <mergeCell ref="A356:A358"/>
    <mergeCell ref="F365:F369"/>
    <mergeCell ref="B360:B364"/>
    <mergeCell ref="B365:B369"/>
    <mergeCell ref="M365:M369"/>
    <mergeCell ref="G142:M142"/>
    <mergeCell ref="F211:F217"/>
    <mergeCell ref="G190:M190"/>
    <mergeCell ref="A341:A345"/>
    <mergeCell ref="B341:B345"/>
    <mergeCell ref="C341:C345"/>
    <mergeCell ref="B238:B241"/>
    <mergeCell ref="C302:C308"/>
    <mergeCell ref="A242:A246"/>
    <mergeCell ref="B242:B246"/>
    <mergeCell ref="C242:C246"/>
    <mergeCell ref="A169:A172"/>
    <mergeCell ref="A322:A327"/>
    <mergeCell ref="B322:B327"/>
    <mergeCell ref="A142:A145"/>
    <mergeCell ref="A249:A256"/>
    <mergeCell ref="A247:A248"/>
    <mergeCell ref="A257:A262"/>
    <mergeCell ref="A238:A241"/>
    <mergeCell ref="C257:C262"/>
    <mergeCell ref="B336:B340"/>
    <mergeCell ref="K309:K321"/>
    <mergeCell ref="J211:J217"/>
    <mergeCell ref="E365:E369"/>
    <mergeCell ref="L181:L185"/>
    <mergeCell ref="J302:J308"/>
    <mergeCell ref="J249:J256"/>
    <mergeCell ref="J263:J273"/>
    <mergeCell ref="I257:I262"/>
    <mergeCell ref="J257:J262"/>
    <mergeCell ref="L204:L210"/>
    <mergeCell ref="L218:L223"/>
    <mergeCell ref="E352:E355"/>
    <mergeCell ref="F247:F248"/>
    <mergeCell ref="G247:G248"/>
    <mergeCell ref="J238:J241"/>
    <mergeCell ref="H247:H248"/>
    <mergeCell ref="E249:E256"/>
    <mergeCell ref="I249:I256"/>
    <mergeCell ref="K249:K256"/>
    <mergeCell ref="H249:H256"/>
    <mergeCell ref="H181:H185"/>
    <mergeCell ref="F242:F246"/>
    <mergeCell ref="G242:G246"/>
    <mergeCell ref="I181:I185"/>
    <mergeCell ref="E218:E223"/>
    <mergeCell ref="K211:K217"/>
    <mergeCell ref="A8:A11"/>
    <mergeCell ref="B8:B11"/>
    <mergeCell ref="C8:C11"/>
    <mergeCell ref="D8:D11"/>
    <mergeCell ref="E8:E11"/>
    <mergeCell ref="F8:F11"/>
    <mergeCell ref="A114:A118"/>
    <mergeCell ref="D142:D145"/>
    <mergeCell ref="E160:E163"/>
    <mergeCell ref="A109:A113"/>
    <mergeCell ref="B109:B113"/>
    <mergeCell ref="A23:A26"/>
    <mergeCell ref="B23:B26"/>
    <mergeCell ref="E169:E172"/>
    <mergeCell ref="E142:E145"/>
    <mergeCell ref="A160:A163"/>
    <mergeCell ref="A27:A30"/>
    <mergeCell ref="B27:B30"/>
    <mergeCell ref="G8:M8"/>
    <mergeCell ref="G9:G11"/>
    <mergeCell ref="H9:H11"/>
    <mergeCell ref="I9:I11"/>
    <mergeCell ref="J9:J11"/>
    <mergeCell ref="K9:K11"/>
    <mergeCell ref="L9:L11"/>
    <mergeCell ref="M9:M11"/>
    <mergeCell ref="I23:I26"/>
    <mergeCell ref="M13:M17"/>
    <mergeCell ref="K13:K17"/>
    <mergeCell ref="M23:M26"/>
    <mergeCell ref="J23:J26"/>
    <mergeCell ref="K23:K26"/>
    <mergeCell ref="I27:I30"/>
    <mergeCell ref="L23:L26"/>
    <mergeCell ref="G200:G203"/>
    <mergeCell ref="H200:H203"/>
    <mergeCell ref="I200:I203"/>
    <mergeCell ref="A194:A199"/>
    <mergeCell ref="B194:B199"/>
    <mergeCell ref="E194:E199"/>
    <mergeCell ref="F194:F199"/>
    <mergeCell ref="G194:G199"/>
    <mergeCell ref="H194:H199"/>
    <mergeCell ref="I194:I199"/>
    <mergeCell ref="A173:A177"/>
    <mergeCell ref="B173:B177"/>
    <mergeCell ref="E173:E177"/>
    <mergeCell ref="F173:F177"/>
    <mergeCell ref="F142:F145"/>
    <mergeCell ref="C142:C145"/>
    <mergeCell ref="B142:B145"/>
    <mergeCell ref="G143:G145"/>
    <mergeCell ref="H143:H145"/>
    <mergeCell ref="I143:I145"/>
    <mergeCell ref="G138:I138"/>
    <mergeCell ref="G391:I391"/>
    <mergeCell ref="K390:M390"/>
    <mergeCell ref="F347:F349"/>
    <mergeCell ref="E309:E321"/>
    <mergeCell ref="G341:G345"/>
    <mergeCell ref="E350:E351"/>
    <mergeCell ref="M347:M349"/>
    <mergeCell ref="G350:G351"/>
    <mergeCell ref="F322:F327"/>
    <mergeCell ref="F309:F321"/>
    <mergeCell ref="M322:M327"/>
    <mergeCell ref="G383:J383"/>
    <mergeCell ref="G384:J384"/>
    <mergeCell ref="G385:J385"/>
    <mergeCell ref="I356:I358"/>
    <mergeCell ref="C380:F380"/>
    <mergeCell ref="G380:J380"/>
    <mergeCell ref="E347:E349"/>
    <mergeCell ref="C378:F378"/>
    <mergeCell ref="G378:J378"/>
    <mergeCell ref="C379:F379"/>
    <mergeCell ref="G379:J379"/>
    <mergeCell ref="A200:A203"/>
    <mergeCell ref="B200:B203"/>
    <mergeCell ref="E200:E203"/>
    <mergeCell ref="F200:F203"/>
    <mergeCell ref="C211:C217"/>
    <mergeCell ref="A211:A217"/>
    <mergeCell ref="A204:A210"/>
    <mergeCell ref="E204:E210"/>
    <mergeCell ref="C238:C241"/>
    <mergeCell ref="K238:K241"/>
    <mergeCell ref="A274:A280"/>
    <mergeCell ref="B274:B280"/>
    <mergeCell ref="C274:C280"/>
    <mergeCell ref="A190:A193"/>
    <mergeCell ref="B190:B193"/>
    <mergeCell ref="C190:C193"/>
    <mergeCell ref="D190:D193"/>
    <mergeCell ref="E190:E193"/>
    <mergeCell ref="F190:F193"/>
    <mergeCell ref="E238:E241"/>
    <mergeCell ref="G263:G273"/>
    <mergeCell ref="F263:F273"/>
    <mergeCell ref="K263:K273"/>
    <mergeCell ref="K242:K246"/>
    <mergeCell ref="F249:F256"/>
    <mergeCell ref="G238:G241"/>
    <mergeCell ref="H238:H241"/>
    <mergeCell ref="F257:F262"/>
    <mergeCell ref="I238:I241"/>
    <mergeCell ref="H257:H262"/>
    <mergeCell ref="C249:C256"/>
    <mergeCell ref="E263:E273"/>
    <mergeCell ref="I191:I193"/>
    <mergeCell ref="J191:J193"/>
    <mergeCell ref="K191:K193"/>
    <mergeCell ref="L191:L193"/>
    <mergeCell ref="M191:M193"/>
    <mergeCell ref="A285:A288"/>
    <mergeCell ref="B285:B288"/>
    <mergeCell ref="C285:C288"/>
    <mergeCell ref="D285:D288"/>
    <mergeCell ref="E285:E288"/>
    <mergeCell ref="F285:F288"/>
    <mergeCell ref="G285:M285"/>
    <mergeCell ref="G286:G288"/>
    <mergeCell ref="H286:H288"/>
    <mergeCell ref="I286:I288"/>
    <mergeCell ref="J286:J288"/>
    <mergeCell ref="K286:K288"/>
    <mergeCell ref="L286:L288"/>
    <mergeCell ref="M286:M288"/>
    <mergeCell ref="L284:M284"/>
    <mergeCell ref="E322:E327"/>
    <mergeCell ref="E341:E345"/>
    <mergeCell ref="F302:F308"/>
    <mergeCell ref="K336:K340"/>
    <mergeCell ref="I274:I280"/>
    <mergeCell ref="J274:J280"/>
    <mergeCell ref="K274:K280"/>
    <mergeCell ref="L274:L280"/>
    <mergeCell ref="M274:M280"/>
    <mergeCell ref="A289:A301"/>
    <mergeCell ref="B289:B301"/>
    <mergeCell ref="C289:C301"/>
    <mergeCell ref="E289:E301"/>
    <mergeCell ref="F289:F301"/>
    <mergeCell ref="G289:G301"/>
    <mergeCell ref="H289:H301"/>
    <mergeCell ref="I289:I301"/>
    <mergeCell ref="J289:J301"/>
    <mergeCell ref="K289:K301"/>
    <mergeCell ref="L289:L301"/>
    <mergeCell ref="M289:M301"/>
    <mergeCell ref="E274:E280"/>
  </mergeCells>
  <phoneticPr fontId="16" type="noConversion"/>
  <pageMargins left="0.39370078740157483" right="0" top="0" bottom="0" header="0" footer="0"/>
  <pageSetup paperSize="9" scale="7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Прайс-лист</vt:lpstr>
      <vt:lpstr>'Прайс-лист'!Область_печати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2024-03-25T12:03:33Z</cp:lastPrinted>
  <dcterms:created xsi:type="dcterms:W3CDTF">2011-06-29T12:20:43Z</dcterms:created>
  <dcterms:modified xsi:type="dcterms:W3CDTF">2024-03-25T12:03:34Z</dcterms:modified>
</cp:coreProperties>
</file>